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nparcon/Downloads/IDEXX /360 /"/>
    </mc:Choice>
  </mc:AlternateContent>
  <xr:revisionPtr revIDLastSave="0" documentId="13_ncr:1_{2B1B26F2-6DED-0B4D-B0A3-065CFEDE9C59}" xr6:coauthVersionLast="47" xr6:coauthVersionMax="47" xr10:uidLastSave="{00000000-0000-0000-0000-000000000000}"/>
  <bookViews>
    <workbookView xWindow="0" yWindow="0" windowWidth="28800" windowHeight="18000" activeTab="1" xr2:uid="{B64E1E72-64BA-AE4E-AF2D-2937B7617FF1}"/>
  </bookViews>
  <sheets>
    <sheet name="PC1" sheetId="1" r:id="rId1"/>
    <sheet name="PDX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2" l="1"/>
  <c r="H70" i="2" s="1"/>
  <c r="F68" i="2"/>
  <c r="H68" i="2" s="1"/>
  <c r="F67" i="2"/>
  <c r="H67" i="2" s="1"/>
  <c r="F66" i="2"/>
  <c r="H66" i="2" s="1"/>
  <c r="F65" i="2"/>
  <c r="H65" i="2" s="1"/>
  <c r="F64" i="2"/>
  <c r="H64" i="2" s="1"/>
  <c r="F62" i="2"/>
  <c r="H62" i="2" s="1"/>
  <c r="F61" i="2"/>
  <c r="H61" i="2" s="1"/>
  <c r="H56" i="2"/>
  <c r="H55" i="2"/>
  <c r="F51" i="2"/>
  <c r="H51" i="2" s="1"/>
  <c r="F50" i="2"/>
  <c r="H50" i="2" s="1"/>
  <c r="F49" i="2"/>
  <c r="H49" i="2" s="1"/>
  <c r="F48" i="2"/>
  <c r="H48" i="2" s="1"/>
  <c r="F47" i="2"/>
  <c r="H47" i="2" s="1"/>
  <c r="H46" i="2"/>
  <c r="F46" i="2"/>
  <c r="F43" i="2"/>
  <c r="H43" i="2" s="1"/>
  <c r="F42" i="2"/>
  <c r="H42" i="2" s="1"/>
  <c r="F41" i="2"/>
  <c r="H41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H26" i="2" s="1"/>
  <c r="H25" i="2"/>
  <c r="F25" i="2"/>
  <c r="P24" i="2"/>
  <c r="H24" i="2"/>
  <c r="F24" i="2"/>
  <c r="P23" i="2"/>
  <c r="F23" i="2"/>
  <c r="H23" i="2" s="1"/>
  <c r="P22" i="2"/>
  <c r="F22" i="2"/>
  <c r="H22" i="2" s="1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1" i="2"/>
  <c r="H11" i="2" s="1"/>
  <c r="F10" i="2"/>
  <c r="H10" i="2" s="1"/>
  <c r="F9" i="2"/>
  <c r="H9" i="2" s="1"/>
  <c r="F8" i="2"/>
  <c r="H8" i="2" s="1"/>
  <c r="F7" i="2"/>
  <c r="H7" i="2" s="1"/>
  <c r="F6" i="2"/>
  <c r="H6" i="2" s="1"/>
  <c r="F5" i="2"/>
  <c r="H5" i="2" s="1"/>
  <c r="F4" i="2"/>
  <c r="H4" i="2" s="1"/>
  <c r="H73" i="2" l="1"/>
  <c r="P26" i="2"/>
  <c r="P27" i="2" s="1"/>
  <c r="P23" i="1"/>
  <c r="P24" i="1"/>
  <c r="P22" i="1"/>
  <c r="F75" i="1"/>
  <c r="H75" i="1" s="1"/>
  <c r="F73" i="1"/>
  <c r="H73" i="1" s="1"/>
  <c r="F72" i="1"/>
  <c r="H72" i="1" s="1"/>
  <c r="F71" i="1"/>
  <c r="H71" i="1" s="1"/>
  <c r="F70" i="1"/>
  <c r="H70" i="1" s="1"/>
  <c r="F69" i="1"/>
  <c r="H69" i="1" s="1"/>
  <c r="F67" i="1"/>
  <c r="H67" i="1" s="1"/>
  <c r="F66" i="1"/>
  <c r="H66" i="1" s="1"/>
  <c r="F59" i="1"/>
  <c r="H59" i="1" s="1"/>
  <c r="H58" i="1"/>
  <c r="H57" i="1"/>
  <c r="H56" i="1"/>
  <c r="H55" i="1"/>
  <c r="F47" i="1"/>
  <c r="H47" i="1" s="1"/>
  <c r="F48" i="1"/>
  <c r="H48" i="1" s="1"/>
  <c r="F49" i="1"/>
  <c r="H49" i="1" s="1"/>
  <c r="F50" i="1"/>
  <c r="H50" i="1" s="1"/>
  <c r="F51" i="1"/>
  <c r="H51" i="1" s="1"/>
  <c r="F46" i="1"/>
  <c r="H46" i="1" s="1"/>
  <c r="F43" i="1"/>
  <c r="H43" i="1" s="1"/>
  <c r="F42" i="1"/>
  <c r="H42" i="1" s="1"/>
  <c r="F41" i="1"/>
  <c r="H41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14" i="1"/>
  <c r="H14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5" i="1"/>
  <c r="H5" i="1" s="1"/>
  <c r="F4" i="1"/>
  <c r="H4" i="1" s="1"/>
  <c r="P26" i="1" l="1"/>
  <c r="P27" i="1" s="1"/>
  <c r="H78" i="1"/>
</calcChain>
</file>

<file path=xl/sharedStrings.xml><?xml version="1.0" encoding="utf-8"?>
<sst xmlns="http://schemas.openxmlformats.org/spreadsheetml/2006/main" count="269" uniqueCount="91">
  <si>
    <t>Catalyst CHEM 10 (Pre-Anesthetic Panel)</t>
  </si>
  <si>
    <t>clips</t>
  </si>
  <si>
    <t>Catalyst CHEM 15 (Feline Gen. Health Profile)</t>
  </si>
  <si>
    <t>Catalyst CHEM 17 (Canine Gen. Health Profile)</t>
  </si>
  <si>
    <t>Catalyst EQUINE 15 (Equine Gen. Health Profile)</t>
  </si>
  <si>
    <t>Catalyst LYTE 4</t>
  </si>
  <si>
    <t>Catalyst NSAID 6</t>
  </si>
  <si>
    <t>Catalyst QC</t>
  </si>
  <si>
    <t>25 Single-Slide Tests:</t>
  </si>
  <si>
    <t>Catalyst ALB</t>
  </si>
  <si>
    <t>slides</t>
  </si>
  <si>
    <t>Catalyst ALKP</t>
  </si>
  <si>
    <t>Catalyst ALT</t>
  </si>
  <si>
    <t xml:space="preserve">Catalyst AMYL </t>
  </si>
  <si>
    <t>Catalyst AST</t>
  </si>
  <si>
    <t>Catalyst BUN</t>
  </si>
  <si>
    <t>Catalyst CA</t>
  </si>
  <si>
    <t>Catalyst CHOL</t>
  </si>
  <si>
    <t>Catalyst CK</t>
  </si>
  <si>
    <t>Catalyst CREA</t>
  </si>
  <si>
    <t>Catalyst FRU</t>
  </si>
  <si>
    <t>Catalyst GGT</t>
  </si>
  <si>
    <t>Catalyst GLU</t>
  </si>
  <si>
    <t>Catalyst LAC</t>
  </si>
  <si>
    <t>Catalyst LDH</t>
  </si>
  <si>
    <t>Catalyst LIPA</t>
  </si>
  <si>
    <t>Catalyst MG</t>
  </si>
  <si>
    <t>Catalyst NH3</t>
  </si>
  <si>
    <t>Catalyst PHBR</t>
  </si>
  <si>
    <t>Catalyst PHOS</t>
  </si>
  <si>
    <t>Catalyst TBIL</t>
  </si>
  <si>
    <t>Catalyst TP</t>
  </si>
  <si>
    <t xml:space="preserve">Catalyst TT4 </t>
  </si>
  <si>
    <t>Catalyst TRIG</t>
  </si>
  <si>
    <t>Catalyst URIC</t>
  </si>
  <si>
    <t>Other Consumables:</t>
  </si>
  <si>
    <t>Catalyst LIHEP Whole Blood Separator</t>
  </si>
  <si>
    <t>per bag</t>
  </si>
  <si>
    <t>Catalyst Sample Cup</t>
  </si>
  <si>
    <t>Catalyst TM Pipette Tips (Transparent)</t>
  </si>
  <si>
    <t xml:space="preserve">Catalyst UPC Diluent </t>
  </si>
  <si>
    <t>tests</t>
  </si>
  <si>
    <t>Catalyst UPC Ratio</t>
  </si>
  <si>
    <t>Whole Blood Sample Pipette Tips (Blue)</t>
  </si>
  <si>
    <t>TRADE</t>
  </si>
  <si>
    <t>PRODUCT</t>
  </si>
  <si>
    <t>SIZE</t>
  </si>
  <si>
    <t>PER TEST</t>
  </si>
  <si>
    <t>PER KIT</t>
  </si>
  <si>
    <t>MONTHLY CONSUMPTION</t>
  </si>
  <si>
    <t>QTY</t>
  </si>
  <si>
    <t>PRICE</t>
  </si>
  <si>
    <t>TOTAL</t>
  </si>
  <si>
    <t>Catalyst SDMA</t>
  </si>
  <si>
    <t>Feline:</t>
  </si>
  <si>
    <t xml:space="preserve">SNAP fPL </t>
  </si>
  <si>
    <t>per kit</t>
  </si>
  <si>
    <t xml:space="preserve">SNAP FELV/FIV Combo </t>
  </si>
  <si>
    <t>Canine:</t>
  </si>
  <si>
    <t xml:space="preserve">SNAP 4Dx Plus </t>
  </si>
  <si>
    <t xml:space="preserve">SNAP cPL </t>
  </si>
  <si>
    <t>SNAP Lepto</t>
  </si>
  <si>
    <t>SNAP Parvo</t>
  </si>
  <si>
    <t>Canine and Feline:</t>
  </si>
  <si>
    <t>SNAP Giardia</t>
  </si>
  <si>
    <t>SNAP</t>
  </si>
  <si>
    <t>Procyte One Consumables</t>
  </si>
  <si>
    <t>Catalyst Bile Acids</t>
  </si>
  <si>
    <t>Catalyst Progesterone</t>
  </si>
  <si>
    <t>Catalyst CRP</t>
  </si>
  <si>
    <t>Other Tests</t>
  </si>
  <si>
    <t>ProCyte One Sheath Pack</t>
  </si>
  <si>
    <t>ProCyte One Reagent Pack</t>
  </si>
  <si>
    <t>ProCyte One Smart QC</t>
  </si>
  <si>
    <t>IDEXX Hydr Clean -30ml</t>
  </si>
  <si>
    <t>VetCollect Tubes</t>
  </si>
  <si>
    <t>per pack</t>
  </si>
  <si>
    <t>360 PROGRAM CALCULATOR</t>
  </si>
  <si>
    <t>Patients per day</t>
  </si>
  <si>
    <t>Days per week</t>
  </si>
  <si>
    <t>CBC</t>
  </si>
  <si>
    <t>CHEM</t>
  </si>
  <si>
    <t>No. of Tests</t>
  </si>
  <si>
    <t>Interpretation</t>
  </si>
  <si>
    <t>Recommendation</t>
  </si>
  <si>
    <t>Conforme:</t>
  </si>
  <si>
    <t>RCDS</t>
  </si>
  <si>
    <t>The details stated within the census report were based on projection and might not show the actual value of the transaction</t>
  </si>
  <si>
    <t>Procyte Dx Consumables</t>
  </si>
  <si>
    <t>ProCyte Dx Reagent Kit with Overpack</t>
  </si>
  <si>
    <t>ProCyte Dx Stain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</si>
</sst>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</font>
    <font>
      <b/>
      <sz val="14"/>
      <color theme="0"/>
      <name val="Arial"/>
      <family val="2"/>
    </font>
    <font>
      <b/>
      <sz val="14"/>
      <color rgb="FFFF0000"/>
      <name val="Calibri"/>
      <family val="2"/>
    </font>
    <font>
      <sz val="14"/>
      <color theme="1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5" xfId="0" applyFont="1" applyFill="1" applyBorder="1" applyAlignment="1">
      <alignment horizontal="left" vertical="center" indent="1"/>
    </xf>
    <xf numFmtId="0" fontId="1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0" fillId="0" borderId="5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4" fontId="4" fillId="2" borderId="4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/>
    </xf>
    <xf numFmtId="4" fontId="0" fillId="0" borderId="10" xfId="0" applyNumberFormat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2"/>
    </xf>
    <xf numFmtId="0" fontId="1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64" fontId="9" fillId="0" borderId="0" xfId="1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9" fillId="0" borderId="0" xfId="1" applyNumberFormat="1" applyFont="1" applyBorder="1" applyAlignment="1">
      <alignment horizontal="right"/>
    </xf>
    <xf numFmtId="0" fontId="9" fillId="0" borderId="0" xfId="0" applyFont="1" applyBorder="1"/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64" fontId="9" fillId="0" borderId="0" xfId="1" applyNumberFormat="1" applyFont="1" applyBorder="1" applyAlignment="1">
      <alignment horizontal="center" vertical="center"/>
    </xf>
    <xf numFmtId="164" fontId="9" fillId="0" borderId="0" xfId="1" applyNumberFormat="1" applyFont="1" applyBorder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Continuous" vertical="center"/>
    </xf>
    <xf numFmtId="0" fontId="9" fillId="0" borderId="0" xfId="1" applyNumberFormat="1" applyFont="1" applyBorder="1" applyAlignment="1">
      <alignment horizontal="right"/>
    </xf>
    <xf numFmtId="0" fontId="7" fillId="0" borderId="5" xfId="0" applyFont="1" applyBorder="1" applyAlignment="1">
      <alignment horizontal="left" indent="1"/>
    </xf>
    <xf numFmtId="164" fontId="9" fillId="0" borderId="0" xfId="1" applyNumberFormat="1" applyFont="1" applyBorder="1" applyAlignment="1">
      <alignment vertical="center"/>
    </xf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4" fontId="13" fillId="0" borderId="12" xfId="0" applyNumberFormat="1" applyFont="1" applyBorder="1" applyAlignment="1">
      <alignment horizontal="center"/>
    </xf>
    <xf numFmtId="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5" fillId="0" borderId="0" xfId="0" applyFont="1" applyBorder="1"/>
    <xf numFmtId="0" fontId="0" fillId="0" borderId="10" xfId="0" applyBorder="1"/>
    <xf numFmtId="0" fontId="0" fillId="0" borderId="0" xfId="0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4" fontId="0" fillId="0" borderId="0" xfId="0" applyNumberFormat="1" applyBorder="1"/>
    <xf numFmtId="4" fontId="0" fillId="0" borderId="0" xfId="0" applyNumberForma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Comma" xfId="1" builtinId="3"/>
    <cellStyle name="Normal" xfId="0" builtinId="0"/>
  </cellStyles>
  <dxfs count="28"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7" tint="0.39994506668294322"/>
        </patternFill>
      </fill>
    </dxf>
    <dxf>
      <font>
        <color theme="0"/>
      </font>
      <fill>
        <patternFill>
          <bgColor rgb="FF106E2F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106E2F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7" tint="0.39994506668294322"/>
        </patternFill>
      </fill>
    </dxf>
    <dxf>
      <font>
        <color theme="0"/>
      </font>
      <fill>
        <patternFill>
          <bgColor rgb="FF106E2F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106E2F"/>
        </patternFill>
      </fill>
    </dxf>
  </dxfs>
  <tableStyles count="0" defaultTableStyle="TableStyleMedium2" defaultPivotStyle="PivotStyleLight16"/>
  <colors>
    <mruColors>
      <color rgb="FF106E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D0941-65FF-474C-97AE-B0457ABECC31}">
  <dimension ref="A1:Q79"/>
  <sheetViews>
    <sheetView showGridLines="0" topLeftCell="A31" zoomScale="175" zoomScaleNormal="138" workbookViewId="0">
      <selection activeCell="G69" sqref="G69"/>
    </sheetView>
  </sheetViews>
  <sheetFormatPr baseColWidth="10" defaultColWidth="11" defaultRowHeight="16" x14ac:dyDescent="0.2"/>
  <cols>
    <col min="1" max="1" width="41.33203125" bestFit="1" customWidth="1"/>
    <col min="2" max="2" width="4.6640625" customWidth="1"/>
    <col min="3" max="3" width="6.6640625" customWidth="1"/>
    <col min="4" max="4" width="2.6640625" customWidth="1"/>
    <col min="7" max="7" width="7" style="5" customWidth="1"/>
    <col min="8" max="8" width="15.83203125" style="6" customWidth="1"/>
    <col min="11" max="11" width="11" customWidth="1"/>
    <col min="12" max="12" width="4.33203125" customWidth="1"/>
    <col min="16" max="16" width="25.1640625" customWidth="1"/>
  </cols>
  <sheetData>
    <row r="1" spans="1:8" ht="18" x14ac:dyDescent="0.2">
      <c r="A1" s="52" t="s">
        <v>77</v>
      </c>
      <c r="B1" s="9"/>
      <c r="C1" s="9"/>
      <c r="D1" s="9"/>
      <c r="E1" s="9"/>
      <c r="F1" s="9"/>
      <c r="G1" s="10"/>
      <c r="H1" s="24"/>
    </row>
    <row r="2" spans="1:8" x14ac:dyDescent="0.2">
      <c r="A2" s="11"/>
      <c r="B2" s="3"/>
      <c r="C2" s="27"/>
      <c r="D2" s="27"/>
      <c r="E2" s="4" t="s">
        <v>44</v>
      </c>
      <c r="F2" s="4"/>
      <c r="G2" s="77" t="s">
        <v>49</v>
      </c>
      <c r="H2" s="78"/>
    </row>
    <row r="3" spans="1:8" x14ac:dyDescent="0.2">
      <c r="A3" s="12" t="s">
        <v>45</v>
      </c>
      <c r="B3" s="8" t="s">
        <v>46</v>
      </c>
      <c r="C3" s="8"/>
      <c r="D3" s="7"/>
      <c r="E3" s="7" t="s">
        <v>47</v>
      </c>
      <c r="F3" s="7" t="s">
        <v>48</v>
      </c>
      <c r="G3" s="7" t="s">
        <v>50</v>
      </c>
      <c r="H3" s="25" t="s">
        <v>51</v>
      </c>
    </row>
    <row r="4" spans="1:8" x14ac:dyDescent="0.2">
      <c r="A4" s="13" t="s">
        <v>0</v>
      </c>
      <c r="B4" s="49">
        <v>12</v>
      </c>
      <c r="C4" s="50" t="s">
        <v>1</v>
      </c>
      <c r="D4" s="1"/>
      <c r="E4" s="34">
        <v>998</v>
      </c>
      <c r="F4" s="47">
        <f>E4*B4</f>
        <v>11976</v>
      </c>
      <c r="G4" s="36"/>
      <c r="H4" s="37">
        <f>G4*F4</f>
        <v>0</v>
      </c>
    </row>
    <row r="5" spans="1:8" x14ac:dyDescent="0.2">
      <c r="A5" s="13" t="s">
        <v>2</v>
      </c>
      <c r="B5" s="49">
        <v>12</v>
      </c>
      <c r="C5" s="50" t="s">
        <v>1</v>
      </c>
      <c r="D5" s="1"/>
      <c r="E5" s="53">
        <v>1123</v>
      </c>
      <c r="F5" s="47">
        <f>E5*B5</f>
        <v>13476</v>
      </c>
      <c r="G5" s="75"/>
      <c r="H5" s="37">
        <f t="shared" ref="H5:H11" si="0">G5*F5</f>
        <v>0</v>
      </c>
    </row>
    <row r="6" spans="1:8" x14ac:dyDescent="0.2">
      <c r="A6" s="13" t="s">
        <v>3</v>
      </c>
      <c r="B6" s="49">
        <v>12</v>
      </c>
      <c r="C6" s="50" t="s">
        <v>1</v>
      </c>
      <c r="D6" s="1"/>
      <c r="E6" s="53">
        <v>1313</v>
      </c>
      <c r="F6" s="47">
        <f t="shared" ref="F6:F11" si="1">E6*B6</f>
        <v>15756</v>
      </c>
      <c r="G6" s="75">
        <v>2</v>
      </c>
      <c r="H6" s="37">
        <f t="shared" si="0"/>
        <v>31512</v>
      </c>
    </row>
    <row r="7" spans="1:8" x14ac:dyDescent="0.2">
      <c r="A7" s="13" t="s">
        <v>4</v>
      </c>
      <c r="B7" s="49">
        <v>12</v>
      </c>
      <c r="C7" s="50" t="s">
        <v>1</v>
      </c>
      <c r="D7" s="1"/>
      <c r="E7" s="53">
        <v>1260</v>
      </c>
      <c r="F7" s="47">
        <f t="shared" si="1"/>
        <v>15120</v>
      </c>
      <c r="G7" s="75"/>
      <c r="H7" s="37">
        <f t="shared" si="0"/>
        <v>0</v>
      </c>
    </row>
    <row r="8" spans="1:8" x14ac:dyDescent="0.2">
      <c r="A8" s="13" t="s">
        <v>5</v>
      </c>
      <c r="B8" s="49">
        <v>12</v>
      </c>
      <c r="C8" s="50" t="s">
        <v>1</v>
      </c>
      <c r="D8" s="1"/>
      <c r="E8" s="42">
        <v>473</v>
      </c>
      <c r="F8" s="47">
        <f t="shared" si="1"/>
        <v>5676</v>
      </c>
      <c r="G8" s="75"/>
      <c r="H8" s="37">
        <f t="shared" si="0"/>
        <v>0</v>
      </c>
    </row>
    <row r="9" spans="1:8" x14ac:dyDescent="0.2">
      <c r="A9" s="13" t="s">
        <v>6</v>
      </c>
      <c r="B9" s="49">
        <v>12</v>
      </c>
      <c r="C9" s="50" t="s">
        <v>1</v>
      </c>
      <c r="D9" s="1"/>
      <c r="E9" s="42">
        <v>788</v>
      </c>
      <c r="F9" s="47">
        <f t="shared" si="1"/>
        <v>9456</v>
      </c>
      <c r="G9" s="75">
        <v>2</v>
      </c>
      <c r="H9" s="37">
        <f t="shared" si="0"/>
        <v>18912</v>
      </c>
    </row>
    <row r="10" spans="1:8" x14ac:dyDescent="0.2">
      <c r="A10" s="13" t="s">
        <v>7</v>
      </c>
      <c r="B10" s="49">
        <v>6</v>
      </c>
      <c r="C10" s="50" t="s">
        <v>1</v>
      </c>
      <c r="D10" s="1"/>
      <c r="E10" s="42">
        <v>763</v>
      </c>
      <c r="F10" s="47">
        <f t="shared" si="1"/>
        <v>4578</v>
      </c>
      <c r="G10" s="75"/>
      <c r="H10" s="37">
        <f t="shared" si="0"/>
        <v>0</v>
      </c>
    </row>
    <row r="11" spans="1:8" x14ac:dyDescent="0.2">
      <c r="A11" s="16" t="s">
        <v>53</v>
      </c>
      <c r="B11" s="49">
        <v>12</v>
      </c>
      <c r="C11" s="50" t="s">
        <v>10</v>
      </c>
      <c r="D11" s="1"/>
      <c r="E11" s="42">
        <v>988</v>
      </c>
      <c r="F11" s="47">
        <f t="shared" si="1"/>
        <v>11856</v>
      </c>
      <c r="G11" s="38">
        <v>1</v>
      </c>
      <c r="H11" s="37">
        <f t="shared" si="0"/>
        <v>11856</v>
      </c>
    </row>
    <row r="12" spans="1:8" x14ac:dyDescent="0.2">
      <c r="A12" s="14"/>
      <c r="B12" s="49"/>
      <c r="C12" s="39"/>
      <c r="D12" s="1"/>
      <c r="E12" s="34"/>
      <c r="F12" s="39"/>
      <c r="G12" s="40"/>
      <c r="H12" s="37"/>
    </row>
    <row r="13" spans="1:8" x14ac:dyDescent="0.2">
      <c r="A13" s="15" t="s">
        <v>8</v>
      </c>
      <c r="B13" s="49"/>
      <c r="C13" s="39"/>
      <c r="D13" s="1"/>
      <c r="E13" s="34"/>
      <c r="F13" s="39"/>
      <c r="G13" s="40"/>
      <c r="H13" s="37"/>
    </row>
    <row r="14" spans="1:8" x14ac:dyDescent="0.2">
      <c r="A14" s="16" t="s">
        <v>9</v>
      </c>
      <c r="B14" s="49">
        <v>12</v>
      </c>
      <c r="C14" s="50" t="s">
        <v>10</v>
      </c>
      <c r="D14" s="1"/>
      <c r="E14" s="42">
        <v>142</v>
      </c>
      <c r="F14" s="47">
        <f>E14*B14</f>
        <v>1704</v>
      </c>
      <c r="G14" s="38"/>
      <c r="H14" s="37">
        <f t="shared" ref="H14:H38" si="2">G14*F14</f>
        <v>0</v>
      </c>
    </row>
    <row r="15" spans="1:8" x14ac:dyDescent="0.2">
      <c r="A15" s="16" t="s">
        <v>11</v>
      </c>
      <c r="B15" s="49">
        <v>12</v>
      </c>
      <c r="C15" s="50" t="s">
        <v>10</v>
      </c>
      <c r="D15" s="1"/>
      <c r="E15" s="42">
        <v>142</v>
      </c>
      <c r="F15" s="47">
        <f t="shared" ref="F15:F38" si="3">E15*B15</f>
        <v>1704</v>
      </c>
      <c r="G15" s="76"/>
      <c r="H15" s="37">
        <f t="shared" si="2"/>
        <v>0</v>
      </c>
    </row>
    <row r="16" spans="1:8" x14ac:dyDescent="0.2">
      <c r="A16" s="16" t="s">
        <v>12</v>
      </c>
      <c r="B16" s="49">
        <v>12</v>
      </c>
      <c r="C16" s="50" t="s">
        <v>10</v>
      </c>
      <c r="D16" s="1"/>
      <c r="E16" s="42">
        <v>199</v>
      </c>
      <c r="F16" s="47">
        <f t="shared" si="3"/>
        <v>2388</v>
      </c>
      <c r="G16" s="76">
        <v>1</v>
      </c>
      <c r="H16" s="37">
        <f t="shared" si="2"/>
        <v>2388</v>
      </c>
    </row>
    <row r="17" spans="1:17" x14ac:dyDescent="0.2">
      <c r="A17" s="16" t="s">
        <v>13</v>
      </c>
      <c r="B17" s="49">
        <v>12</v>
      </c>
      <c r="C17" s="50" t="s">
        <v>10</v>
      </c>
      <c r="D17" s="1"/>
      <c r="E17" s="42">
        <v>210</v>
      </c>
      <c r="F17" s="47">
        <f t="shared" si="3"/>
        <v>2520</v>
      </c>
      <c r="G17" s="76"/>
      <c r="H17" s="37">
        <f t="shared" si="2"/>
        <v>0</v>
      </c>
    </row>
    <row r="18" spans="1:17" ht="17" thickBot="1" x14ac:dyDescent="0.25">
      <c r="A18" s="16" t="s">
        <v>14</v>
      </c>
      <c r="B18" s="49">
        <v>12</v>
      </c>
      <c r="C18" s="50" t="s">
        <v>10</v>
      </c>
      <c r="D18" s="1"/>
      <c r="E18" s="42">
        <v>199</v>
      </c>
      <c r="F18" s="47">
        <f t="shared" si="3"/>
        <v>2388</v>
      </c>
      <c r="G18" s="76">
        <v>1</v>
      </c>
      <c r="H18" s="37">
        <f t="shared" si="2"/>
        <v>2388</v>
      </c>
    </row>
    <row r="19" spans="1:17" x14ac:dyDescent="0.2">
      <c r="A19" s="16" t="s">
        <v>15</v>
      </c>
      <c r="B19" s="49">
        <v>12</v>
      </c>
      <c r="C19" s="50" t="s">
        <v>10</v>
      </c>
      <c r="D19" s="1"/>
      <c r="E19" s="42">
        <v>142</v>
      </c>
      <c r="F19" s="47">
        <f t="shared" si="3"/>
        <v>1704</v>
      </c>
      <c r="G19" s="76">
        <v>1</v>
      </c>
      <c r="H19" s="37">
        <f t="shared" si="2"/>
        <v>1704</v>
      </c>
      <c r="L19" s="61"/>
      <c r="M19" s="62"/>
      <c r="N19" s="62"/>
      <c r="O19" s="79" t="s">
        <v>82</v>
      </c>
      <c r="P19" s="81" t="s">
        <v>83</v>
      </c>
      <c r="Q19" s="63"/>
    </row>
    <row r="20" spans="1:17" x14ac:dyDescent="0.2">
      <c r="A20" s="16" t="s">
        <v>16</v>
      </c>
      <c r="B20" s="49">
        <v>12</v>
      </c>
      <c r="C20" s="50" t="s">
        <v>10</v>
      </c>
      <c r="D20" s="1"/>
      <c r="E20" s="42">
        <v>142</v>
      </c>
      <c r="F20" s="47">
        <f t="shared" si="3"/>
        <v>1704</v>
      </c>
      <c r="G20" s="76"/>
      <c r="H20" s="37">
        <f t="shared" si="2"/>
        <v>0</v>
      </c>
      <c r="L20" s="19"/>
      <c r="M20" s="20"/>
      <c r="N20" s="20"/>
      <c r="O20" s="80"/>
      <c r="P20" s="82"/>
      <c r="Q20" s="64"/>
    </row>
    <row r="21" spans="1:17" x14ac:dyDescent="0.2">
      <c r="A21" s="16" t="s">
        <v>17</v>
      </c>
      <c r="B21" s="49">
        <v>12</v>
      </c>
      <c r="C21" s="50" t="s">
        <v>10</v>
      </c>
      <c r="D21" s="1"/>
      <c r="E21" s="42">
        <v>189</v>
      </c>
      <c r="F21" s="47">
        <f t="shared" si="3"/>
        <v>2268</v>
      </c>
      <c r="G21" s="76"/>
      <c r="H21" s="37">
        <f t="shared" si="2"/>
        <v>0</v>
      </c>
      <c r="L21" s="19"/>
      <c r="M21" s="20" t="s">
        <v>79</v>
      </c>
      <c r="N21" s="20"/>
      <c r="O21" s="67">
        <v>6</v>
      </c>
      <c r="P21" s="20"/>
      <c r="Q21" s="64"/>
    </row>
    <row r="22" spans="1:17" x14ac:dyDescent="0.2">
      <c r="A22" s="16" t="s">
        <v>18</v>
      </c>
      <c r="B22" s="49">
        <v>12</v>
      </c>
      <c r="C22" s="50" t="s">
        <v>10</v>
      </c>
      <c r="D22" s="1"/>
      <c r="E22" s="42">
        <v>153</v>
      </c>
      <c r="F22" s="47">
        <f t="shared" si="3"/>
        <v>1836</v>
      </c>
      <c r="G22" s="38"/>
      <c r="H22" s="37">
        <f t="shared" si="2"/>
        <v>0</v>
      </c>
      <c r="L22" s="19"/>
      <c r="M22" s="20" t="s">
        <v>78</v>
      </c>
      <c r="N22" s="20"/>
      <c r="O22" s="67"/>
      <c r="P22" s="20" t="str">
        <f>IF(O22&gt;=5,"QUALIFIED","NOT QUALIFIED")</f>
        <v>NOT QUALIFIED</v>
      </c>
      <c r="Q22" s="64"/>
    </row>
    <row r="23" spans="1:17" x14ac:dyDescent="0.2">
      <c r="A23" s="16" t="s">
        <v>19</v>
      </c>
      <c r="B23" s="49">
        <v>12</v>
      </c>
      <c r="C23" s="50" t="s">
        <v>10</v>
      </c>
      <c r="D23" s="1"/>
      <c r="E23" s="42">
        <v>153</v>
      </c>
      <c r="F23" s="47">
        <f t="shared" si="3"/>
        <v>1836</v>
      </c>
      <c r="G23" s="76">
        <v>1</v>
      </c>
      <c r="H23" s="37">
        <f t="shared" si="2"/>
        <v>1836</v>
      </c>
      <c r="L23" s="19"/>
      <c r="M23" s="20" t="s">
        <v>80</v>
      </c>
      <c r="N23" s="20"/>
      <c r="O23" s="67"/>
      <c r="P23" s="20" t="str">
        <f>IF(O23&gt;=5,"QUALIFIED FOR PDX",IF(O23=1,"NOT QUALIFIED",IF(O23=2,"NOT QUALIFIED",IF(O23&gt;=3,"QUALIFIED FOR PC1",IF(O23&lt;=4.99,"QUALIFIED FOR PC1","NOT QUALIFIED")))))</f>
        <v>QUALIFIED FOR PC1</v>
      </c>
      <c r="Q23" s="64"/>
    </row>
    <row r="24" spans="1:17" x14ac:dyDescent="0.2">
      <c r="A24" s="16" t="s">
        <v>20</v>
      </c>
      <c r="B24" s="49">
        <v>6</v>
      </c>
      <c r="C24" s="50" t="s">
        <v>10</v>
      </c>
      <c r="D24" s="1"/>
      <c r="E24" s="42">
        <v>830</v>
      </c>
      <c r="F24" s="47">
        <f t="shared" si="3"/>
        <v>4980</v>
      </c>
      <c r="G24" s="76"/>
      <c r="H24" s="37">
        <f t="shared" si="2"/>
        <v>0</v>
      </c>
      <c r="L24" s="19"/>
      <c r="M24" s="20" t="s">
        <v>81</v>
      </c>
      <c r="N24" s="20"/>
      <c r="O24" s="67"/>
      <c r="P24" s="20" t="str">
        <f>IF(O24&gt;=3,"QUALIFIED","NOT QUALIFIED")</f>
        <v>NOT QUALIFIED</v>
      </c>
      <c r="Q24" s="64"/>
    </row>
    <row r="25" spans="1:17" x14ac:dyDescent="0.2">
      <c r="A25" s="16" t="s">
        <v>21</v>
      </c>
      <c r="B25" s="49">
        <v>12</v>
      </c>
      <c r="C25" s="50" t="s">
        <v>10</v>
      </c>
      <c r="D25" s="1"/>
      <c r="E25" s="42">
        <v>210</v>
      </c>
      <c r="F25" s="47">
        <f t="shared" si="3"/>
        <v>2520</v>
      </c>
      <c r="G25" s="76"/>
      <c r="H25" s="37">
        <f t="shared" si="2"/>
        <v>0</v>
      </c>
      <c r="L25" s="19"/>
      <c r="M25" s="20"/>
      <c r="N25" s="20"/>
      <c r="O25" s="67"/>
      <c r="P25" s="20"/>
      <c r="Q25" s="64"/>
    </row>
    <row r="26" spans="1:17" x14ac:dyDescent="0.2">
      <c r="A26" s="16" t="s">
        <v>22</v>
      </c>
      <c r="B26" s="49">
        <v>12</v>
      </c>
      <c r="C26" s="50" t="s">
        <v>10</v>
      </c>
      <c r="D26" s="1"/>
      <c r="E26" s="42">
        <v>132</v>
      </c>
      <c r="F26" s="47">
        <f t="shared" si="3"/>
        <v>1584</v>
      </c>
      <c r="G26" s="76"/>
      <c r="H26" s="37">
        <f t="shared" si="2"/>
        <v>0</v>
      </c>
      <c r="L26" s="19"/>
      <c r="M26" s="20"/>
      <c r="N26" s="20"/>
      <c r="O26" s="20"/>
      <c r="P26" s="20" t="str">
        <f>IF(P23="NOT QUALIFIED","NOT QUALIFIED",IF(P24="NOT QUALIFIED","NOT QUALIFIED","QUALIFIED FOR 360 PROGRAM"))</f>
        <v>NOT QUALIFIED</v>
      </c>
      <c r="Q26" s="64"/>
    </row>
    <row r="27" spans="1:17" x14ac:dyDescent="0.2">
      <c r="A27" s="16" t="s">
        <v>23</v>
      </c>
      <c r="B27" s="49">
        <v>12</v>
      </c>
      <c r="C27" s="50" t="s">
        <v>10</v>
      </c>
      <c r="D27" s="1"/>
      <c r="E27" s="42">
        <v>168</v>
      </c>
      <c r="F27" s="47">
        <f t="shared" si="3"/>
        <v>2016</v>
      </c>
      <c r="G27" s="76"/>
      <c r="H27" s="37">
        <f t="shared" si="2"/>
        <v>0</v>
      </c>
      <c r="L27" s="19"/>
      <c r="M27" s="20" t="s">
        <v>84</v>
      </c>
      <c r="N27" s="20"/>
      <c r="O27" s="20"/>
      <c r="P27" s="20" t="str">
        <f>IF(P26="QUALIFIED FOR 360 PROGRAM",P23,"NOT QUALIFIED")</f>
        <v>NOT QUALIFIED</v>
      </c>
      <c r="Q27" s="64"/>
    </row>
    <row r="28" spans="1:17" x14ac:dyDescent="0.2">
      <c r="A28" s="16" t="s">
        <v>24</v>
      </c>
      <c r="B28" s="49">
        <v>12</v>
      </c>
      <c r="C28" s="50" t="s">
        <v>10</v>
      </c>
      <c r="D28" s="1"/>
      <c r="E28" s="42">
        <v>142</v>
      </c>
      <c r="F28" s="47">
        <f t="shared" si="3"/>
        <v>1704</v>
      </c>
      <c r="G28" s="76"/>
      <c r="H28" s="37">
        <f t="shared" si="2"/>
        <v>0</v>
      </c>
      <c r="L28" s="19"/>
      <c r="M28" s="20"/>
      <c r="N28" s="20"/>
      <c r="O28" s="20"/>
      <c r="P28" s="20"/>
      <c r="Q28" s="64"/>
    </row>
    <row r="29" spans="1:17" x14ac:dyDescent="0.2">
      <c r="A29" s="16" t="s">
        <v>25</v>
      </c>
      <c r="B29" s="49">
        <v>12</v>
      </c>
      <c r="C29" s="50" t="s">
        <v>10</v>
      </c>
      <c r="D29" s="1"/>
      <c r="E29" s="42">
        <v>242</v>
      </c>
      <c r="F29" s="47">
        <f t="shared" si="3"/>
        <v>2904</v>
      </c>
      <c r="G29" s="76"/>
      <c r="H29" s="37">
        <f t="shared" si="2"/>
        <v>0</v>
      </c>
      <c r="L29" s="19"/>
      <c r="M29" s="20" t="s">
        <v>85</v>
      </c>
      <c r="N29" s="20" t="s">
        <v>86</v>
      </c>
      <c r="O29" s="20"/>
      <c r="P29" s="20"/>
      <c r="Q29" s="64"/>
    </row>
    <row r="30" spans="1:17" x14ac:dyDescent="0.2">
      <c r="A30" s="16" t="s">
        <v>26</v>
      </c>
      <c r="B30" s="49">
        <v>12</v>
      </c>
      <c r="C30" s="50" t="s">
        <v>10</v>
      </c>
      <c r="D30" s="1"/>
      <c r="E30" s="42">
        <v>210</v>
      </c>
      <c r="F30" s="47">
        <f t="shared" si="3"/>
        <v>2520</v>
      </c>
      <c r="G30" s="76"/>
      <c r="H30" s="37">
        <f t="shared" si="2"/>
        <v>0</v>
      </c>
      <c r="L30" s="19"/>
      <c r="M30" s="65" t="s">
        <v>87</v>
      </c>
      <c r="N30" s="20"/>
      <c r="O30" s="20"/>
      <c r="P30" s="20"/>
      <c r="Q30" s="64"/>
    </row>
    <row r="31" spans="1:17" ht="17" thickBot="1" x14ac:dyDescent="0.25">
      <c r="A31" s="16" t="s">
        <v>27</v>
      </c>
      <c r="B31" s="49">
        <v>12</v>
      </c>
      <c r="C31" s="50" t="s">
        <v>10</v>
      </c>
      <c r="D31" s="1"/>
      <c r="E31" s="42">
        <v>189</v>
      </c>
      <c r="F31" s="47">
        <f t="shared" si="3"/>
        <v>2268</v>
      </c>
      <c r="G31" s="76"/>
      <c r="H31" s="37">
        <f t="shared" si="2"/>
        <v>0</v>
      </c>
      <c r="L31" s="21"/>
      <c r="M31" s="22"/>
      <c r="N31" s="22"/>
      <c r="O31" s="22"/>
      <c r="P31" s="22"/>
      <c r="Q31" s="66"/>
    </row>
    <row r="32" spans="1:17" x14ac:dyDescent="0.2">
      <c r="A32" s="16" t="s">
        <v>28</v>
      </c>
      <c r="B32" s="49">
        <v>6</v>
      </c>
      <c r="C32" s="50" t="s">
        <v>10</v>
      </c>
      <c r="D32" s="1"/>
      <c r="E32" s="42">
        <v>830</v>
      </c>
      <c r="F32" s="47">
        <f t="shared" si="3"/>
        <v>4980</v>
      </c>
      <c r="G32" s="76"/>
      <c r="H32" s="37">
        <f t="shared" si="2"/>
        <v>0</v>
      </c>
      <c r="L32" s="20"/>
      <c r="M32" s="20"/>
      <c r="N32" s="20"/>
      <c r="O32" s="20"/>
      <c r="P32" s="20"/>
      <c r="Q32" s="20"/>
    </row>
    <row r="33" spans="1:8" x14ac:dyDescent="0.2">
      <c r="A33" s="16" t="s">
        <v>29</v>
      </c>
      <c r="B33" s="49">
        <v>12</v>
      </c>
      <c r="C33" s="50" t="s">
        <v>10</v>
      </c>
      <c r="D33" s="1"/>
      <c r="E33" s="42">
        <v>242</v>
      </c>
      <c r="F33" s="47">
        <f t="shared" si="3"/>
        <v>2904</v>
      </c>
      <c r="G33" s="76"/>
      <c r="H33" s="37">
        <f t="shared" si="2"/>
        <v>0</v>
      </c>
    </row>
    <row r="34" spans="1:8" x14ac:dyDescent="0.2">
      <c r="A34" s="16" t="s">
        <v>30</v>
      </c>
      <c r="B34" s="49">
        <v>12</v>
      </c>
      <c r="C34" s="50" t="s">
        <v>10</v>
      </c>
      <c r="D34" s="1"/>
      <c r="E34" s="42">
        <v>142</v>
      </c>
      <c r="F34" s="47">
        <f t="shared" si="3"/>
        <v>1704</v>
      </c>
      <c r="G34" s="76"/>
      <c r="H34" s="37">
        <f t="shared" si="2"/>
        <v>0</v>
      </c>
    </row>
    <row r="35" spans="1:8" x14ac:dyDescent="0.2">
      <c r="A35" s="16" t="s">
        <v>31</v>
      </c>
      <c r="B35" s="49">
        <v>12</v>
      </c>
      <c r="C35" s="50" t="s">
        <v>10</v>
      </c>
      <c r="D35" s="1"/>
      <c r="E35" s="42">
        <v>142</v>
      </c>
      <c r="F35" s="47">
        <f t="shared" si="3"/>
        <v>1704</v>
      </c>
      <c r="G35" s="76">
        <v>1</v>
      </c>
      <c r="H35" s="37">
        <f t="shared" si="2"/>
        <v>1704</v>
      </c>
    </row>
    <row r="36" spans="1:8" x14ac:dyDescent="0.2">
      <c r="A36" s="16" t="s">
        <v>32</v>
      </c>
      <c r="B36" s="49">
        <v>12</v>
      </c>
      <c r="C36" s="50" t="s">
        <v>10</v>
      </c>
      <c r="D36" s="1"/>
      <c r="E36" s="42">
        <v>1187</v>
      </c>
      <c r="F36" s="47">
        <f t="shared" si="3"/>
        <v>14244</v>
      </c>
      <c r="G36" s="76"/>
      <c r="H36" s="37">
        <f t="shared" si="2"/>
        <v>0</v>
      </c>
    </row>
    <row r="37" spans="1:8" x14ac:dyDescent="0.2">
      <c r="A37" s="16" t="s">
        <v>33</v>
      </c>
      <c r="B37" s="49">
        <v>12</v>
      </c>
      <c r="C37" s="50" t="s">
        <v>10</v>
      </c>
      <c r="D37" s="1"/>
      <c r="E37" s="42">
        <v>153</v>
      </c>
      <c r="F37" s="47">
        <f t="shared" si="3"/>
        <v>1836</v>
      </c>
      <c r="G37" s="38"/>
      <c r="H37" s="37">
        <f t="shared" si="2"/>
        <v>0</v>
      </c>
    </row>
    <row r="38" spans="1:8" x14ac:dyDescent="0.2">
      <c r="A38" s="16" t="s">
        <v>34</v>
      </c>
      <c r="B38" s="49">
        <v>12</v>
      </c>
      <c r="C38" s="50" t="s">
        <v>10</v>
      </c>
      <c r="D38" s="1"/>
      <c r="E38" s="42">
        <v>132</v>
      </c>
      <c r="F38" s="47">
        <f t="shared" si="3"/>
        <v>1584</v>
      </c>
      <c r="G38" s="38"/>
      <c r="H38" s="37">
        <f t="shared" si="2"/>
        <v>0</v>
      </c>
    </row>
    <row r="39" spans="1:8" x14ac:dyDescent="0.2">
      <c r="A39" s="16"/>
      <c r="B39" s="49"/>
      <c r="C39" s="50"/>
      <c r="D39" s="1"/>
      <c r="E39" s="42"/>
      <c r="F39" s="47"/>
      <c r="G39" s="41"/>
      <c r="H39" s="37"/>
    </row>
    <row r="40" spans="1:8" x14ac:dyDescent="0.2">
      <c r="A40" s="33" t="s">
        <v>70</v>
      </c>
      <c r="B40" s="49"/>
      <c r="C40" s="50"/>
      <c r="D40" s="1"/>
      <c r="E40" s="42"/>
      <c r="F40" s="35"/>
      <c r="G40" s="41"/>
      <c r="H40" s="37"/>
    </row>
    <row r="41" spans="1:8" x14ac:dyDescent="0.2">
      <c r="A41" s="54" t="s">
        <v>67</v>
      </c>
      <c r="B41" s="49">
        <v>6</v>
      </c>
      <c r="C41" s="50" t="s">
        <v>10</v>
      </c>
      <c r="D41" s="1"/>
      <c r="E41" s="42">
        <v>1575</v>
      </c>
      <c r="F41" s="47">
        <f t="shared" ref="F41:F43" si="4">E41*B41</f>
        <v>9450</v>
      </c>
      <c r="G41" s="38"/>
      <c r="H41" s="37">
        <f t="shared" ref="H41:H43" si="5">G41*F41</f>
        <v>0</v>
      </c>
    </row>
    <row r="42" spans="1:8" x14ac:dyDescent="0.2">
      <c r="A42" s="54" t="s">
        <v>68</v>
      </c>
      <c r="B42" s="49">
        <v>6</v>
      </c>
      <c r="C42" s="50" t="s">
        <v>10</v>
      </c>
      <c r="D42" s="1"/>
      <c r="E42" s="42">
        <v>1500</v>
      </c>
      <c r="F42" s="47">
        <f t="shared" si="4"/>
        <v>9000</v>
      </c>
      <c r="G42" s="38"/>
      <c r="H42" s="37">
        <f t="shared" si="5"/>
        <v>0</v>
      </c>
    </row>
    <row r="43" spans="1:8" x14ac:dyDescent="0.2">
      <c r="A43" s="54" t="s">
        <v>69</v>
      </c>
      <c r="B43" s="49">
        <v>6</v>
      </c>
      <c r="C43" s="50" t="s">
        <v>10</v>
      </c>
      <c r="D43" s="1"/>
      <c r="E43" s="42">
        <v>1050</v>
      </c>
      <c r="F43" s="47">
        <f t="shared" si="4"/>
        <v>6300</v>
      </c>
      <c r="G43" s="38"/>
      <c r="H43" s="37">
        <f t="shared" si="5"/>
        <v>0</v>
      </c>
    </row>
    <row r="44" spans="1:8" x14ac:dyDescent="0.2">
      <c r="A44" s="17"/>
      <c r="B44" s="49"/>
      <c r="C44" s="39"/>
      <c r="D44" s="1"/>
      <c r="E44" s="34"/>
      <c r="F44" s="47"/>
      <c r="G44" s="40"/>
      <c r="H44" s="37"/>
    </row>
    <row r="45" spans="1:8" x14ac:dyDescent="0.2">
      <c r="A45" s="18" t="s">
        <v>35</v>
      </c>
      <c r="B45" s="49"/>
      <c r="C45" s="39"/>
      <c r="D45" s="1"/>
      <c r="E45" s="34"/>
      <c r="F45" s="47"/>
      <c r="G45" s="40"/>
      <c r="H45" s="37"/>
    </row>
    <row r="46" spans="1:8" x14ac:dyDescent="0.2">
      <c r="A46" s="16" t="s">
        <v>36</v>
      </c>
      <c r="B46" s="49">
        <v>40</v>
      </c>
      <c r="C46" s="50" t="s">
        <v>37</v>
      </c>
      <c r="D46" s="1"/>
      <c r="E46" s="42">
        <v>84</v>
      </c>
      <c r="F46" s="47">
        <f t="shared" ref="F46:F51" si="6">E46*B46</f>
        <v>3360</v>
      </c>
      <c r="G46" s="38">
        <v>1</v>
      </c>
      <c r="H46" s="37">
        <f t="shared" ref="H46:H51" si="7">G46*F46</f>
        <v>3360</v>
      </c>
    </row>
    <row r="47" spans="1:8" x14ac:dyDescent="0.2">
      <c r="A47" s="16" t="s">
        <v>38</v>
      </c>
      <c r="B47" s="49">
        <v>450</v>
      </c>
      <c r="C47" s="50" t="s">
        <v>37</v>
      </c>
      <c r="D47" s="1"/>
      <c r="E47" s="42">
        <v>9</v>
      </c>
      <c r="F47" s="47">
        <f t="shared" si="6"/>
        <v>4050</v>
      </c>
      <c r="G47" s="38">
        <v>1</v>
      </c>
      <c r="H47" s="37">
        <f t="shared" si="7"/>
        <v>4050</v>
      </c>
    </row>
    <row r="48" spans="1:8" x14ac:dyDescent="0.2">
      <c r="A48" s="16" t="s">
        <v>39</v>
      </c>
      <c r="B48" s="49">
        <v>500</v>
      </c>
      <c r="C48" s="50" t="s">
        <v>37</v>
      </c>
      <c r="D48" s="1"/>
      <c r="E48" s="42">
        <v>8</v>
      </c>
      <c r="F48" s="47">
        <f t="shared" si="6"/>
        <v>4000</v>
      </c>
      <c r="G48" s="38">
        <v>1</v>
      </c>
      <c r="H48" s="37">
        <f t="shared" si="7"/>
        <v>4000</v>
      </c>
    </row>
    <row r="49" spans="1:16" x14ac:dyDescent="0.2">
      <c r="A49" s="16" t="s">
        <v>40</v>
      </c>
      <c r="B49" s="49">
        <v>12</v>
      </c>
      <c r="C49" s="50" t="s">
        <v>41</v>
      </c>
      <c r="D49" s="1"/>
      <c r="E49" s="42">
        <v>94</v>
      </c>
      <c r="F49" s="47">
        <f t="shared" si="6"/>
        <v>1128</v>
      </c>
      <c r="G49" s="38"/>
      <c r="H49" s="37">
        <f t="shared" si="7"/>
        <v>0</v>
      </c>
    </row>
    <row r="50" spans="1:16" x14ac:dyDescent="0.2">
      <c r="A50" s="16" t="s">
        <v>42</v>
      </c>
      <c r="B50" s="49">
        <v>6</v>
      </c>
      <c r="C50" s="50" t="s">
        <v>1</v>
      </c>
      <c r="D50" s="1"/>
      <c r="E50" s="42">
        <v>588</v>
      </c>
      <c r="F50" s="47">
        <f t="shared" si="6"/>
        <v>3528</v>
      </c>
      <c r="G50" s="38"/>
      <c r="H50" s="37">
        <f t="shared" si="7"/>
        <v>0</v>
      </c>
    </row>
    <row r="51" spans="1:16" x14ac:dyDescent="0.2">
      <c r="A51" s="13" t="s">
        <v>43</v>
      </c>
      <c r="B51" s="49">
        <v>50</v>
      </c>
      <c r="C51" s="50" t="s">
        <v>37</v>
      </c>
      <c r="D51" s="1"/>
      <c r="E51" s="42">
        <v>7</v>
      </c>
      <c r="F51" s="47">
        <f t="shared" si="6"/>
        <v>350</v>
      </c>
      <c r="G51" s="38"/>
      <c r="H51" s="37">
        <f t="shared" si="7"/>
        <v>0</v>
      </c>
    </row>
    <row r="52" spans="1:16" x14ac:dyDescent="0.2">
      <c r="A52" s="19"/>
      <c r="B52" s="43"/>
      <c r="C52" s="43"/>
      <c r="D52" s="20"/>
      <c r="E52" s="42"/>
      <c r="F52" s="48"/>
      <c r="G52" s="40"/>
      <c r="H52" s="37"/>
    </row>
    <row r="53" spans="1:16" x14ac:dyDescent="0.2">
      <c r="A53" s="19"/>
      <c r="B53" s="43"/>
      <c r="C53" s="43"/>
      <c r="D53" s="20"/>
      <c r="E53" s="42"/>
      <c r="F53" s="48"/>
      <c r="G53" s="40"/>
      <c r="H53" s="37"/>
    </row>
    <row r="54" spans="1:16" s="29" customFormat="1" x14ac:dyDescent="0.2">
      <c r="A54" s="15" t="s">
        <v>66</v>
      </c>
      <c r="B54" s="45"/>
      <c r="C54" s="45"/>
      <c r="D54" s="32"/>
      <c r="E54" s="34"/>
      <c r="F54" s="55"/>
      <c r="G54" s="45"/>
      <c r="H54" s="46"/>
      <c r="I54" s="28"/>
      <c r="J54" s="28"/>
      <c r="K54" s="28"/>
      <c r="M54"/>
      <c r="N54"/>
      <c r="O54"/>
      <c r="P54"/>
    </row>
    <row r="55" spans="1:16" s="29" customFormat="1" ht="15" x14ac:dyDescent="0.2">
      <c r="A55" s="13" t="s">
        <v>71</v>
      </c>
      <c r="B55" s="49">
        <v>1</v>
      </c>
      <c r="C55" s="50" t="s">
        <v>76</v>
      </c>
      <c r="D55" s="1"/>
      <c r="E55" s="42">
        <v>0</v>
      </c>
      <c r="F55" s="47">
        <v>10800</v>
      </c>
      <c r="G55" s="38">
        <v>3</v>
      </c>
      <c r="H55" s="37">
        <f t="shared" ref="H55:H59" si="8">G55*F55</f>
        <v>32400</v>
      </c>
    </row>
    <row r="56" spans="1:16" s="29" customFormat="1" ht="15" x14ac:dyDescent="0.2">
      <c r="A56" s="13" t="s">
        <v>72</v>
      </c>
      <c r="B56" s="49">
        <v>1</v>
      </c>
      <c r="C56" s="50" t="s">
        <v>76</v>
      </c>
      <c r="D56" s="1"/>
      <c r="E56" s="42">
        <v>0</v>
      </c>
      <c r="F56" s="47">
        <v>6000</v>
      </c>
      <c r="G56" s="38">
        <v>1</v>
      </c>
      <c r="H56" s="37">
        <f t="shared" si="8"/>
        <v>6000</v>
      </c>
    </row>
    <row r="57" spans="1:16" s="29" customFormat="1" ht="15" x14ac:dyDescent="0.2">
      <c r="A57" s="13" t="s">
        <v>73</v>
      </c>
      <c r="B57" s="49">
        <v>1</v>
      </c>
      <c r="C57" s="50" t="s">
        <v>76</v>
      </c>
      <c r="D57" s="1"/>
      <c r="E57" s="42">
        <v>0</v>
      </c>
      <c r="F57" s="47">
        <v>2000</v>
      </c>
      <c r="G57" s="38"/>
      <c r="H57" s="37">
        <f t="shared" si="8"/>
        <v>0</v>
      </c>
    </row>
    <row r="58" spans="1:16" s="29" customFormat="1" ht="15" x14ac:dyDescent="0.2">
      <c r="A58" s="13" t="s">
        <v>74</v>
      </c>
      <c r="B58" s="49">
        <v>1</v>
      </c>
      <c r="C58" s="50" t="s">
        <v>76</v>
      </c>
      <c r="D58" s="1"/>
      <c r="E58" s="42">
        <v>0</v>
      </c>
      <c r="F58" s="47">
        <v>2760</v>
      </c>
      <c r="G58" s="38"/>
      <c r="H58" s="37">
        <f t="shared" si="8"/>
        <v>0</v>
      </c>
    </row>
    <row r="59" spans="1:16" s="29" customFormat="1" ht="15" x14ac:dyDescent="0.2">
      <c r="A59" s="13" t="s">
        <v>75</v>
      </c>
      <c r="B59" s="49">
        <v>50</v>
      </c>
      <c r="C59" s="50" t="s">
        <v>76</v>
      </c>
      <c r="D59" s="1"/>
      <c r="E59" s="42">
        <v>72</v>
      </c>
      <c r="F59" s="47">
        <f t="shared" ref="F59" si="9">E59*B59</f>
        <v>3600</v>
      </c>
      <c r="G59" s="38"/>
      <c r="H59" s="37">
        <f t="shared" si="8"/>
        <v>0</v>
      </c>
    </row>
    <row r="60" spans="1:16" s="29" customFormat="1" ht="15" x14ac:dyDescent="0.2">
      <c r="A60" s="14"/>
      <c r="B60" s="45"/>
      <c r="C60" s="45"/>
      <c r="D60" s="32"/>
      <c r="E60" s="34"/>
      <c r="F60" s="55"/>
      <c r="G60" s="45"/>
      <c r="H60" s="46"/>
    </row>
    <row r="61" spans="1:16" s="29" customFormat="1" ht="15" x14ac:dyDescent="0.2">
      <c r="A61" s="14"/>
      <c r="B61" s="45"/>
      <c r="C61" s="45"/>
      <c r="D61" s="32"/>
      <c r="E61" s="34"/>
      <c r="F61" s="55"/>
      <c r="G61" s="45"/>
      <c r="H61" s="46"/>
    </row>
    <row r="62" spans="1:16" s="29" customFormat="1" ht="15" x14ac:dyDescent="0.2">
      <c r="A62" s="14"/>
      <c r="B62" s="45"/>
      <c r="C62" s="45"/>
      <c r="D62" s="32"/>
      <c r="E62" s="34"/>
      <c r="F62" s="55"/>
      <c r="G62" s="45"/>
      <c r="H62" s="46"/>
    </row>
    <row r="63" spans="1:16" s="29" customFormat="1" ht="15" x14ac:dyDescent="0.2">
      <c r="A63" s="14"/>
      <c r="B63" s="45"/>
      <c r="C63" s="45"/>
      <c r="D63" s="32"/>
      <c r="E63" s="34"/>
      <c r="F63" s="55"/>
      <c r="G63" s="45"/>
      <c r="H63" s="46"/>
    </row>
    <row r="64" spans="1:16" x14ac:dyDescent="0.2">
      <c r="A64" s="15" t="s">
        <v>65</v>
      </c>
      <c r="B64" s="50"/>
      <c r="C64" s="49"/>
      <c r="D64" s="2"/>
      <c r="E64" s="34"/>
      <c r="F64" s="47"/>
      <c r="G64" s="39"/>
      <c r="H64" s="44"/>
      <c r="M64" s="29"/>
      <c r="N64" s="29"/>
      <c r="O64" s="29"/>
      <c r="P64" s="29"/>
    </row>
    <row r="65" spans="1:9" x14ac:dyDescent="0.2">
      <c r="A65" s="30" t="s">
        <v>54</v>
      </c>
      <c r="B65" s="51"/>
      <c r="C65" s="49"/>
      <c r="D65" s="2"/>
      <c r="E65" s="34"/>
      <c r="F65" s="47"/>
      <c r="G65" s="39"/>
      <c r="H65" s="44"/>
    </row>
    <row r="66" spans="1:9" x14ac:dyDescent="0.2">
      <c r="A66" s="31" t="s">
        <v>55</v>
      </c>
      <c r="B66" s="49">
        <v>10</v>
      </c>
      <c r="C66" s="50" t="s">
        <v>56</v>
      </c>
      <c r="D66" s="1"/>
      <c r="E66" s="34">
        <v>1145</v>
      </c>
      <c r="F66" s="47">
        <f t="shared" ref="F66:F67" si="10">E66*B66</f>
        <v>11450</v>
      </c>
      <c r="G66" s="38"/>
      <c r="H66" s="37">
        <f t="shared" ref="H66:H72" si="11">G66*F66</f>
        <v>0</v>
      </c>
    </row>
    <row r="67" spans="1:9" x14ac:dyDescent="0.2">
      <c r="A67" s="31" t="s">
        <v>57</v>
      </c>
      <c r="B67" s="49">
        <v>5</v>
      </c>
      <c r="C67" s="50" t="s">
        <v>56</v>
      </c>
      <c r="D67" s="1"/>
      <c r="E67" s="34">
        <v>1602</v>
      </c>
      <c r="F67" s="47">
        <f t="shared" si="10"/>
        <v>8010</v>
      </c>
      <c r="G67" s="38"/>
      <c r="H67" s="37">
        <f t="shared" si="11"/>
        <v>0</v>
      </c>
    </row>
    <row r="68" spans="1:9" x14ac:dyDescent="0.2">
      <c r="A68" s="30" t="s">
        <v>58</v>
      </c>
      <c r="B68" s="49"/>
      <c r="C68" s="50"/>
      <c r="D68" s="1"/>
      <c r="E68" s="34"/>
      <c r="F68" s="47"/>
      <c r="G68" s="41"/>
      <c r="H68" s="37"/>
    </row>
    <row r="69" spans="1:9" x14ac:dyDescent="0.2">
      <c r="A69" s="31" t="s">
        <v>59</v>
      </c>
      <c r="B69" s="49">
        <v>5</v>
      </c>
      <c r="C69" s="50" t="s">
        <v>56</v>
      </c>
      <c r="D69" s="1"/>
      <c r="E69" s="34">
        <v>900</v>
      </c>
      <c r="F69" s="47">
        <f t="shared" ref="F69:F73" si="12">E69*B69</f>
        <v>4500</v>
      </c>
      <c r="G69" s="38"/>
      <c r="H69" s="37">
        <f t="shared" si="11"/>
        <v>0</v>
      </c>
    </row>
    <row r="70" spans="1:9" x14ac:dyDescent="0.2">
      <c r="A70" s="31" t="s">
        <v>59</v>
      </c>
      <c r="B70" s="49">
        <v>15</v>
      </c>
      <c r="C70" s="50" t="s">
        <v>56</v>
      </c>
      <c r="D70" s="1"/>
      <c r="E70" s="34">
        <v>873</v>
      </c>
      <c r="F70" s="47">
        <f t="shared" si="12"/>
        <v>13095</v>
      </c>
      <c r="G70" s="38"/>
      <c r="H70" s="37">
        <f t="shared" si="11"/>
        <v>0</v>
      </c>
    </row>
    <row r="71" spans="1:9" x14ac:dyDescent="0.2">
      <c r="A71" s="31" t="s">
        <v>60</v>
      </c>
      <c r="B71" s="49">
        <v>10</v>
      </c>
      <c r="C71" s="50" t="s">
        <v>56</v>
      </c>
      <c r="D71" s="1"/>
      <c r="E71" s="34">
        <v>777</v>
      </c>
      <c r="F71" s="47">
        <f t="shared" si="12"/>
        <v>7770</v>
      </c>
      <c r="G71" s="38"/>
      <c r="H71" s="37">
        <f t="shared" si="11"/>
        <v>0</v>
      </c>
    </row>
    <row r="72" spans="1:9" x14ac:dyDescent="0.2">
      <c r="A72" s="31" t="s">
        <v>61</v>
      </c>
      <c r="B72" s="49">
        <v>5</v>
      </c>
      <c r="C72" s="50" t="s">
        <v>56</v>
      </c>
      <c r="D72" s="1"/>
      <c r="E72" s="34">
        <v>862</v>
      </c>
      <c r="F72" s="47">
        <f t="shared" si="12"/>
        <v>4310</v>
      </c>
      <c r="G72" s="38"/>
      <c r="H72" s="37">
        <f t="shared" si="11"/>
        <v>0</v>
      </c>
    </row>
    <row r="73" spans="1:9" x14ac:dyDescent="0.2">
      <c r="A73" s="31" t="s">
        <v>62</v>
      </c>
      <c r="B73" s="49">
        <v>5</v>
      </c>
      <c r="C73" s="50" t="s">
        <v>56</v>
      </c>
      <c r="D73" s="1"/>
      <c r="E73" s="34">
        <v>420</v>
      </c>
      <c r="F73" s="47">
        <f t="shared" si="12"/>
        <v>2100</v>
      </c>
      <c r="G73" s="38"/>
      <c r="H73" s="37">
        <f t="shared" ref="H73" si="13">G73*F73</f>
        <v>0</v>
      </c>
    </row>
    <row r="74" spans="1:9" x14ac:dyDescent="0.2">
      <c r="A74" s="30" t="s">
        <v>63</v>
      </c>
      <c r="B74" s="49"/>
      <c r="C74" s="50"/>
      <c r="D74" s="1"/>
      <c r="E74" s="34"/>
      <c r="F74" s="47"/>
      <c r="G74" s="45"/>
      <c r="H74" s="46"/>
    </row>
    <row r="75" spans="1:9" x14ac:dyDescent="0.2">
      <c r="A75" s="31" t="s">
        <v>64</v>
      </c>
      <c r="B75" s="49">
        <v>15</v>
      </c>
      <c r="C75" s="50" t="s">
        <v>56</v>
      </c>
      <c r="D75" s="1"/>
      <c r="E75" s="34">
        <v>1260</v>
      </c>
      <c r="F75" s="47">
        <f t="shared" ref="F75" si="14">E75*B75</f>
        <v>18900</v>
      </c>
      <c r="G75" s="38"/>
      <c r="H75" s="37">
        <f t="shared" ref="H75" si="15">G75*F75</f>
        <v>0</v>
      </c>
    </row>
    <row r="76" spans="1:9" x14ac:dyDescent="0.2">
      <c r="A76" s="19"/>
      <c r="B76" s="20"/>
      <c r="C76" s="20"/>
      <c r="D76" s="20"/>
      <c r="E76" s="43"/>
      <c r="F76" s="43"/>
      <c r="G76" s="40"/>
      <c r="H76" s="37"/>
    </row>
    <row r="77" spans="1:9" x14ac:dyDescent="0.2">
      <c r="A77" s="19"/>
      <c r="B77" s="20"/>
      <c r="C77" s="20"/>
      <c r="D77" s="20"/>
      <c r="E77" s="43"/>
      <c r="F77" s="43"/>
      <c r="G77" s="40"/>
      <c r="H77" s="37"/>
    </row>
    <row r="78" spans="1:9" ht="20" thickBot="1" x14ac:dyDescent="0.3">
      <c r="A78" s="19"/>
      <c r="B78" s="20"/>
      <c r="C78" s="20"/>
      <c r="D78" s="20"/>
      <c r="E78" s="56" t="s">
        <v>52</v>
      </c>
      <c r="F78" s="57"/>
      <c r="G78" s="58"/>
      <c r="H78" s="59">
        <f>SUM(H4:H11,H14:H38,H46:H51, H66:H67, H69:H73, H75, H55:H59, H41:H43)</f>
        <v>122110</v>
      </c>
      <c r="I78" s="60"/>
    </row>
    <row r="79" spans="1:9" ht="18" thickTop="1" thickBot="1" x14ac:dyDescent="0.25">
      <c r="A79" s="21"/>
      <c r="B79" s="22"/>
      <c r="C79" s="22"/>
      <c r="D79" s="22"/>
      <c r="E79" s="22"/>
      <c r="F79" s="22"/>
      <c r="G79" s="23"/>
      <c r="H79" s="26"/>
    </row>
  </sheetData>
  <mergeCells count="3">
    <mergeCell ref="G2:H2"/>
    <mergeCell ref="O19:O20"/>
    <mergeCell ref="P19:P20"/>
  </mergeCells>
  <conditionalFormatting sqref="P21:P25">
    <cfRule type="containsText" dxfId="27" priority="15" operator="containsText" text="QUALIFIED">
      <formula>NOT(ISERROR(SEARCH("QUALIFIED",P21)))</formula>
    </cfRule>
  </conditionalFormatting>
  <conditionalFormatting sqref="P21">
    <cfRule type="containsText" dxfId="26" priority="14" operator="containsText" text="NOT QUALIFIED">
      <formula>NOT(ISERROR(SEARCH("NOT QUALIFIED",P21)))</formula>
    </cfRule>
  </conditionalFormatting>
  <conditionalFormatting sqref="P22">
    <cfRule type="containsText" dxfId="25" priority="13" operator="containsText" text="NOT QUALIFIED">
      <formula>NOT(ISERROR(SEARCH("NOT QUALIFIED",P22)))</formula>
    </cfRule>
  </conditionalFormatting>
  <conditionalFormatting sqref="P23">
    <cfRule type="containsText" dxfId="24" priority="1" operator="containsText" text="NOT QUALIFIED">
      <formula>NOT(ISERROR(SEARCH("NOT QUALIFIED",P23)))</formula>
    </cfRule>
    <cfRule type="colorScale" priority="2">
      <colorScale>
        <cfvo type="min"/>
        <cfvo type="max"/>
        <color rgb="FFFF7128"/>
        <color rgb="FFFFEF9C"/>
      </colorScale>
    </cfRule>
    <cfRule type="containsText" dxfId="23" priority="11" operator="containsText" text="QUALIFIED FOR PDX">
      <formula>NOT(ISERROR(SEARCH("QUALIFIED FOR PDX",P23)))</formula>
    </cfRule>
    <cfRule type="containsText" dxfId="22" priority="12" operator="containsText" text="QUALIFIED FOR PC1">
      <formula>NOT(ISERROR(SEARCH("QUALIFIED FOR PC1",P23)))</formula>
    </cfRule>
  </conditionalFormatting>
  <conditionalFormatting sqref="P22">
    <cfRule type="containsText" dxfId="21" priority="9" operator="containsText" text="QUALIFIED FOR PDX">
      <formula>NOT(ISERROR(SEARCH("QUALIFIED FOR PDX",P22)))</formula>
    </cfRule>
    <cfRule type="containsText" dxfId="20" priority="10" operator="containsText" text="QUALIFIED FOR PC1">
      <formula>NOT(ISERROR(SEARCH("QUALIFIED FOR PC1",P22)))</formula>
    </cfRule>
  </conditionalFormatting>
  <conditionalFormatting sqref="P24:P25">
    <cfRule type="containsText" dxfId="19" priority="6" operator="containsText" text="NOT QUALIFIED">
      <formula>NOT(ISERROR(SEARCH("NOT QUALIFIED",P24)))</formula>
    </cfRule>
    <cfRule type="containsText" dxfId="18" priority="7" operator="containsText" text="QUALIFIED FOR PDX">
      <formula>NOT(ISERROR(SEARCH("QUALIFIED FOR PDX",P24)))</formula>
    </cfRule>
    <cfRule type="containsText" dxfId="17" priority="8" operator="containsText" text="QUALIFIED FOR PC1">
      <formula>NOT(ISERROR(SEARCH("QUALIFIED FOR PC1",P24)))</formula>
    </cfRule>
  </conditionalFormatting>
  <conditionalFormatting sqref="P27">
    <cfRule type="containsText" dxfId="16" priority="5" operator="containsText" text="QUALIFIED">
      <formula>NOT(ISERROR(SEARCH("QUALIFIED",P27)))</formula>
    </cfRule>
  </conditionalFormatting>
  <conditionalFormatting sqref="P27">
    <cfRule type="containsText" dxfId="15" priority="3" operator="containsText" text="QUALIFIED FOR PDX">
      <formula>NOT(ISERROR(SEARCH("QUALIFIED FOR PDX",P27)))</formula>
    </cfRule>
    <cfRule type="containsText" dxfId="14" priority="4" operator="containsText" text="QUALIFIED FOR PC1">
      <formula>NOT(ISERROR(SEARCH("QUALIFIED FOR PC1",P27)))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5199E-0C22-3844-8C34-C085DB942E2F}">
  <dimension ref="A1:Q74"/>
  <sheetViews>
    <sheetView showGridLines="0" tabSelected="1" topLeftCell="A36" zoomScale="176" workbookViewId="0">
      <selection activeCell="J58" sqref="J58"/>
    </sheetView>
  </sheetViews>
  <sheetFormatPr baseColWidth="10" defaultColWidth="11" defaultRowHeight="16" x14ac:dyDescent="0.2"/>
  <cols>
    <col min="1" max="1" width="41.33203125" style="20" bestFit="1" customWidth="1"/>
    <col min="2" max="2" width="4.6640625" style="20" customWidth="1"/>
    <col min="3" max="3" width="6.6640625" style="20" customWidth="1"/>
    <col min="4" max="4" width="2.6640625" style="20" customWidth="1"/>
    <col min="5" max="6" width="11" style="20"/>
    <col min="7" max="7" width="7" style="67" customWidth="1"/>
    <col min="8" max="8" width="15.83203125" style="72" customWidth="1"/>
    <col min="9" max="11" width="11" style="20"/>
    <col min="12" max="12" width="4.33203125" style="20" customWidth="1"/>
    <col min="13" max="15" width="11" style="20"/>
    <col min="16" max="16" width="25.1640625" style="20" customWidth="1"/>
    <col min="17" max="17" width="12.33203125" style="20" customWidth="1"/>
    <col min="18" max="16384" width="11" style="20"/>
  </cols>
  <sheetData>
    <row r="1" spans="1:8" ht="18" x14ac:dyDescent="0.2">
      <c r="A1" s="52" t="s">
        <v>77</v>
      </c>
      <c r="B1" s="9"/>
      <c r="C1" s="9"/>
      <c r="D1" s="9"/>
      <c r="E1" s="9"/>
      <c r="F1" s="9"/>
      <c r="G1" s="10"/>
      <c r="H1" s="24"/>
    </row>
    <row r="2" spans="1:8" x14ac:dyDescent="0.2">
      <c r="A2" s="11"/>
      <c r="B2" s="3"/>
      <c r="C2" s="68"/>
      <c r="D2" s="68"/>
      <c r="E2" s="4" t="s">
        <v>44</v>
      </c>
      <c r="F2" s="4"/>
      <c r="G2" s="77" t="s">
        <v>49</v>
      </c>
      <c r="H2" s="78"/>
    </row>
    <row r="3" spans="1:8" x14ac:dyDescent="0.2">
      <c r="A3" s="73" t="s">
        <v>45</v>
      </c>
      <c r="B3" s="70" t="s">
        <v>46</v>
      </c>
      <c r="C3" s="70"/>
      <c r="D3" s="69"/>
      <c r="E3" s="69" t="s">
        <v>47</v>
      </c>
      <c r="F3" s="69" t="s">
        <v>48</v>
      </c>
      <c r="G3" s="69" t="s">
        <v>50</v>
      </c>
      <c r="H3" s="74" t="s">
        <v>51</v>
      </c>
    </row>
    <row r="4" spans="1:8" x14ac:dyDescent="0.2">
      <c r="A4" s="13" t="s">
        <v>0</v>
      </c>
      <c r="B4" s="49">
        <v>12</v>
      </c>
      <c r="C4" s="50" t="s">
        <v>1</v>
      </c>
      <c r="D4" s="1"/>
      <c r="E4" s="34">
        <v>998</v>
      </c>
      <c r="F4" s="47">
        <f>E4*B4</f>
        <v>11976</v>
      </c>
      <c r="G4" s="36"/>
      <c r="H4" s="37">
        <f>G4*F4</f>
        <v>0</v>
      </c>
    </row>
    <row r="5" spans="1:8" x14ac:dyDescent="0.2">
      <c r="A5" s="13" t="s">
        <v>2</v>
      </c>
      <c r="B5" s="49">
        <v>12</v>
      </c>
      <c r="C5" s="50" t="s">
        <v>1</v>
      </c>
      <c r="D5" s="1"/>
      <c r="E5" s="53">
        <v>1123</v>
      </c>
      <c r="F5" s="47">
        <f>E5*B5</f>
        <v>13476</v>
      </c>
      <c r="G5" s="75"/>
      <c r="H5" s="37">
        <f t="shared" ref="H5:H11" si="0">G5*F5</f>
        <v>0</v>
      </c>
    </row>
    <row r="6" spans="1:8" x14ac:dyDescent="0.2">
      <c r="A6" s="13" t="s">
        <v>3</v>
      </c>
      <c r="B6" s="49">
        <v>12</v>
      </c>
      <c r="C6" s="50" t="s">
        <v>1</v>
      </c>
      <c r="D6" s="1"/>
      <c r="E6" s="53">
        <v>1313</v>
      </c>
      <c r="F6" s="47">
        <f t="shared" ref="F6:F11" si="1">E6*B6</f>
        <v>15756</v>
      </c>
      <c r="G6" s="75">
        <v>5</v>
      </c>
      <c r="H6" s="37">
        <f t="shared" si="0"/>
        <v>78780</v>
      </c>
    </row>
    <row r="7" spans="1:8" x14ac:dyDescent="0.2">
      <c r="A7" s="13" t="s">
        <v>4</v>
      </c>
      <c r="B7" s="49">
        <v>12</v>
      </c>
      <c r="C7" s="50" t="s">
        <v>1</v>
      </c>
      <c r="D7" s="1"/>
      <c r="E7" s="53">
        <v>1260</v>
      </c>
      <c r="F7" s="47">
        <f t="shared" si="1"/>
        <v>15120</v>
      </c>
      <c r="G7" s="75"/>
      <c r="H7" s="37">
        <f t="shared" si="0"/>
        <v>0</v>
      </c>
    </row>
    <row r="8" spans="1:8" x14ac:dyDescent="0.2">
      <c r="A8" s="13" t="s">
        <v>5</v>
      </c>
      <c r="B8" s="49">
        <v>12</v>
      </c>
      <c r="C8" s="50" t="s">
        <v>1</v>
      </c>
      <c r="D8" s="1"/>
      <c r="E8" s="42">
        <v>473</v>
      </c>
      <c r="F8" s="47">
        <f t="shared" si="1"/>
        <v>5676</v>
      </c>
      <c r="G8" s="75"/>
      <c r="H8" s="37">
        <f t="shared" si="0"/>
        <v>0</v>
      </c>
    </row>
    <row r="9" spans="1:8" x14ac:dyDescent="0.2">
      <c r="A9" s="13" t="s">
        <v>6</v>
      </c>
      <c r="B9" s="49">
        <v>12</v>
      </c>
      <c r="C9" s="50" t="s">
        <v>1</v>
      </c>
      <c r="D9" s="1"/>
      <c r="E9" s="42">
        <v>788</v>
      </c>
      <c r="F9" s="47">
        <f t="shared" si="1"/>
        <v>9456</v>
      </c>
      <c r="G9" s="75">
        <v>1</v>
      </c>
      <c r="H9" s="37">
        <f t="shared" si="0"/>
        <v>9456</v>
      </c>
    </row>
    <row r="10" spans="1:8" x14ac:dyDescent="0.2">
      <c r="A10" s="13" t="s">
        <v>7</v>
      </c>
      <c r="B10" s="49">
        <v>6</v>
      </c>
      <c r="C10" s="50" t="s">
        <v>1</v>
      </c>
      <c r="D10" s="1"/>
      <c r="E10" s="42">
        <v>763</v>
      </c>
      <c r="F10" s="47">
        <f t="shared" si="1"/>
        <v>4578</v>
      </c>
      <c r="G10" s="75"/>
      <c r="H10" s="37">
        <f t="shared" si="0"/>
        <v>0</v>
      </c>
    </row>
    <row r="11" spans="1:8" x14ac:dyDescent="0.2">
      <c r="A11" s="16" t="s">
        <v>53</v>
      </c>
      <c r="B11" s="49">
        <v>12</v>
      </c>
      <c r="C11" s="50" t="s">
        <v>10</v>
      </c>
      <c r="D11" s="1"/>
      <c r="E11" s="42">
        <v>988</v>
      </c>
      <c r="F11" s="47">
        <f t="shared" si="1"/>
        <v>11856</v>
      </c>
      <c r="G11" s="38"/>
      <c r="H11" s="37">
        <f t="shared" si="0"/>
        <v>0</v>
      </c>
    </row>
    <row r="12" spans="1:8" x14ac:dyDescent="0.2">
      <c r="A12" s="14"/>
      <c r="B12" s="49"/>
      <c r="C12" s="39"/>
      <c r="D12" s="1"/>
      <c r="E12" s="34"/>
      <c r="F12" s="39"/>
      <c r="G12" s="40"/>
      <c r="H12" s="37"/>
    </row>
    <row r="13" spans="1:8" x14ac:dyDescent="0.2">
      <c r="A13" s="15" t="s">
        <v>8</v>
      </c>
      <c r="B13" s="49"/>
      <c r="C13" s="39"/>
      <c r="D13" s="1"/>
      <c r="E13" s="34"/>
      <c r="F13" s="39"/>
      <c r="G13" s="40"/>
      <c r="H13" s="37"/>
    </row>
    <row r="14" spans="1:8" x14ac:dyDescent="0.2">
      <c r="A14" s="16" t="s">
        <v>9</v>
      </c>
      <c r="B14" s="49">
        <v>12</v>
      </c>
      <c r="C14" s="50" t="s">
        <v>10</v>
      </c>
      <c r="D14" s="1"/>
      <c r="E14" s="42">
        <v>142</v>
      </c>
      <c r="F14" s="47">
        <f>E14*B14</f>
        <v>1704</v>
      </c>
      <c r="G14" s="38"/>
      <c r="H14" s="37">
        <f t="shared" ref="H14:H38" si="2">G14*F14</f>
        <v>0</v>
      </c>
    </row>
    <row r="15" spans="1:8" x14ac:dyDescent="0.2">
      <c r="A15" s="16" t="s">
        <v>11</v>
      </c>
      <c r="B15" s="49">
        <v>12</v>
      </c>
      <c r="C15" s="50" t="s">
        <v>10</v>
      </c>
      <c r="D15" s="1"/>
      <c r="E15" s="42">
        <v>142</v>
      </c>
      <c r="F15" s="47">
        <f t="shared" ref="F15:F38" si="3">E15*B15</f>
        <v>1704</v>
      </c>
      <c r="G15" s="76"/>
      <c r="H15" s="37">
        <f t="shared" si="2"/>
        <v>0</v>
      </c>
    </row>
    <row r="16" spans="1:8" x14ac:dyDescent="0.2">
      <c r="A16" s="16" t="s">
        <v>12</v>
      </c>
      <c r="B16" s="49">
        <v>12</v>
      </c>
      <c r="C16" s="50" t="s">
        <v>10</v>
      </c>
      <c r="D16" s="1"/>
      <c r="E16" s="42">
        <v>199</v>
      </c>
      <c r="F16" s="47">
        <f t="shared" si="3"/>
        <v>2388</v>
      </c>
      <c r="G16" s="76"/>
      <c r="H16" s="37">
        <f t="shared" si="2"/>
        <v>0</v>
      </c>
    </row>
    <row r="17" spans="1:17" x14ac:dyDescent="0.2">
      <c r="A17" s="16" t="s">
        <v>13</v>
      </c>
      <c r="B17" s="49">
        <v>12</v>
      </c>
      <c r="C17" s="50" t="s">
        <v>10</v>
      </c>
      <c r="D17" s="1"/>
      <c r="E17" s="42">
        <v>210</v>
      </c>
      <c r="F17" s="47">
        <f t="shared" si="3"/>
        <v>2520</v>
      </c>
      <c r="G17" s="76"/>
      <c r="H17" s="37">
        <f t="shared" si="2"/>
        <v>0</v>
      </c>
    </row>
    <row r="18" spans="1:17" ht="17" thickBot="1" x14ac:dyDescent="0.25">
      <c r="A18" s="16" t="s">
        <v>14</v>
      </c>
      <c r="B18" s="49">
        <v>12</v>
      </c>
      <c r="C18" s="50" t="s">
        <v>10</v>
      </c>
      <c r="D18" s="1"/>
      <c r="E18" s="42">
        <v>199</v>
      </c>
      <c r="F18" s="47">
        <f t="shared" si="3"/>
        <v>2388</v>
      </c>
      <c r="G18" s="76"/>
      <c r="H18" s="37">
        <f t="shared" si="2"/>
        <v>0</v>
      </c>
    </row>
    <row r="19" spans="1:17" x14ac:dyDescent="0.2">
      <c r="A19" s="16" t="s">
        <v>15</v>
      </c>
      <c r="B19" s="49">
        <v>12</v>
      </c>
      <c r="C19" s="50" t="s">
        <v>10</v>
      </c>
      <c r="D19" s="1"/>
      <c r="E19" s="42">
        <v>142</v>
      </c>
      <c r="F19" s="47">
        <f t="shared" si="3"/>
        <v>1704</v>
      </c>
      <c r="G19" s="76"/>
      <c r="H19" s="37">
        <f t="shared" si="2"/>
        <v>0</v>
      </c>
      <c r="L19" s="61"/>
      <c r="M19" s="62"/>
      <c r="N19" s="62"/>
      <c r="O19" s="79" t="s">
        <v>82</v>
      </c>
      <c r="P19" s="81" t="s">
        <v>83</v>
      </c>
      <c r="Q19" s="63"/>
    </row>
    <row r="20" spans="1:17" x14ac:dyDescent="0.2">
      <c r="A20" s="16" t="s">
        <v>16</v>
      </c>
      <c r="B20" s="49">
        <v>12</v>
      </c>
      <c r="C20" s="50" t="s">
        <v>10</v>
      </c>
      <c r="D20" s="1"/>
      <c r="E20" s="42">
        <v>142</v>
      </c>
      <c r="F20" s="47">
        <f t="shared" si="3"/>
        <v>1704</v>
      </c>
      <c r="G20" s="76"/>
      <c r="H20" s="37">
        <f t="shared" si="2"/>
        <v>0</v>
      </c>
      <c r="L20" s="19"/>
      <c r="O20" s="80"/>
      <c r="P20" s="82"/>
      <c r="Q20" s="64"/>
    </row>
    <row r="21" spans="1:17" x14ac:dyDescent="0.2">
      <c r="A21" s="16" t="s">
        <v>17</v>
      </c>
      <c r="B21" s="49">
        <v>12</v>
      </c>
      <c r="C21" s="50" t="s">
        <v>10</v>
      </c>
      <c r="D21" s="1"/>
      <c r="E21" s="42">
        <v>189</v>
      </c>
      <c r="F21" s="47">
        <f t="shared" si="3"/>
        <v>2268</v>
      </c>
      <c r="G21" s="76"/>
      <c r="H21" s="37">
        <f t="shared" si="2"/>
        <v>0</v>
      </c>
      <c r="L21" s="19"/>
      <c r="M21" s="20" t="s">
        <v>79</v>
      </c>
      <c r="O21" s="67">
        <v>7</v>
      </c>
      <c r="Q21" s="64"/>
    </row>
    <row r="22" spans="1:17" x14ac:dyDescent="0.2">
      <c r="A22" s="16" t="s">
        <v>18</v>
      </c>
      <c r="B22" s="49">
        <v>12</v>
      </c>
      <c r="C22" s="50" t="s">
        <v>10</v>
      </c>
      <c r="D22" s="1"/>
      <c r="E22" s="42">
        <v>153</v>
      </c>
      <c r="F22" s="47">
        <f t="shared" si="3"/>
        <v>1836</v>
      </c>
      <c r="G22" s="38"/>
      <c r="H22" s="37">
        <f t="shared" si="2"/>
        <v>0</v>
      </c>
      <c r="L22" s="19"/>
      <c r="M22" s="20" t="s">
        <v>78</v>
      </c>
      <c r="O22" s="67">
        <v>15</v>
      </c>
      <c r="P22" s="20" t="str">
        <f>IF(O22&gt;=5,"QUALIFIED","NOT QUALIFIED")</f>
        <v>QUALIFIED</v>
      </c>
      <c r="Q22" s="64"/>
    </row>
    <row r="23" spans="1:17" x14ac:dyDescent="0.2">
      <c r="A23" s="16" t="s">
        <v>19</v>
      </c>
      <c r="B23" s="49">
        <v>12</v>
      </c>
      <c r="C23" s="50" t="s">
        <v>10</v>
      </c>
      <c r="D23" s="1"/>
      <c r="E23" s="42">
        <v>153</v>
      </c>
      <c r="F23" s="47">
        <f t="shared" si="3"/>
        <v>1836</v>
      </c>
      <c r="G23" s="76"/>
      <c r="H23" s="37">
        <f t="shared" si="2"/>
        <v>0</v>
      </c>
      <c r="L23" s="19"/>
      <c r="M23" s="20" t="s">
        <v>80</v>
      </c>
      <c r="O23" s="67">
        <v>3</v>
      </c>
      <c r="P23" s="20" t="str">
        <f>IF(O23&gt;=5,"QUALIFIED FOR PDX",IF(O23=1,"NOT QUALIFIED",IF(O23=2,"NOT QUALIFIED",IF(O23&gt;=3,"QUALIFIED FOR PC1",IF(O23&lt;=4.99,"QUALIFIED FOR PC1","NOT QUALIFIED")))))</f>
        <v>QUALIFIED FOR PC1</v>
      </c>
      <c r="Q23" s="64"/>
    </row>
    <row r="24" spans="1:17" x14ac:dyDescent="0.2">
      <c r="A24" s="16" t="s">
        <v>20</v>
      </c>
      <c r="B24" s="49">
        <v>6</v>
      </c>
      <c r="C24" s="50" t="s">
        <v>10</v>
      </c>
      <c r="D24" s="1"/>
      <c r="E24" s="42">
        <v>830</v>
      </c>
      <c r="F24" s="47">
        <f t="shared" si="3"/>
        <v>4980</v>
      </c>
      <c r="G24" s="76"/>
      <c r="H24" s="37">
        <f t="shared" si="2"/>
        <v>0</v>
      </c>
      <c r="L24" s="19"/>
      <c r="M24" s="20" t="s">
        <v>81</v>
      </c>
      <c r="O24" s="67">
        <v>3</v>
      </c>
      <c r="P24" s="20" t="str">
        <f>IF(O24&gt;=3,"QUALIFIED","NOT QUALIFIED")</f>
        <v>QUALIFIED</v>
      </c>
      <c r="Q24" s="64"/>
    </row>
    <row r="25" spans="1:17" x14ac:dyDescent="0.2">
      <c r="A25" s="16" t="s">
        <v>21</v>
      </c>
      <c r="B25" s="49">
        <v>12</v>
      </c>
      <c r="C25" s="50" t="s">
        <v>10</v>
      </c>
      <c r="D25" s="1"/>
      <c r="E25" s="42">
        <v>210</v>
      </c>
      <c r="F25" s="47">
        <f t="shared" si="3"/>
        <v>2520</v>
      </c>
      <c r="G25" s="76"/>
      <c r="H25" s="37">
        <f t="shared" si="2"/>
        <v>0</v>
      </c>
      <c r="L25" s="19"/>
      <c r="O25" s="67"/>
      <c r="Q25" s="64"/>
    </row>
    <row r="26" spans="1:17" x14ac:dyDescent="0.2">
      <c r="A26" s="16" t="s">
        <v>22</v>
      </c>
      <c r="B26" s="49">
        <v>12</v>
      </c>
      <c r="C26" s="50" t="s">
        <v>10</v>
      </c>
      <c r="D26" s="1"/>
      <c r="E26" s="42">
        <v>132</v>
      </c>
      <c r="F26" s="47">
        <f t="shared" si="3"/>
        <v>1584</v>
      </c>
      <c r="G26" s="76"/>
      <c r="H26" s="37">
        <f t="shared" si="2"/>
        <v>0</v>
      </c>
      <c r="L26" s="19"/>
      <c r="P26" s="20" t="str">
        <f>IF(P23="NOT QUALIFIED","NOT QUALIFIED",IF(P24="NOT QUALIFIED","NOT QUALIFIED","QUALIFIED FOR 360 PROGRAM"))</f>
        <v>QUALIFIED FOR 360 PROGRAM</v>
      </c>
      <c r="Q26" s="64"/>
    </row>
    <row r="27" spans="1:17" x14ac:dyDescent="0.2">
      <c r="A27" s="16" t="s">
        <v>23</v>
      </c>
      <c r="B27" s="49">
        <v>12</v>
      </c>
      <c r="C27" s="50" t="s">
        <v>10</v>
      </c>
      <c r="D27" s="1"/>
      <c r="E27" s="42">
        <v>168</v>
      </c>
      <c r="F27" s="47">
        <f t="shared" si="3"/>
        <v>2016</v>
      </c>
      <c r="G27" s="76"/>
      <c r="H27" s="37">
        <f t="shared" si="2"/>
        <v>0</v>
      </c>
      <c r="L27" s="19"/>
      <c r="M27" s="20" t="s">
        <v>84</v>
      </c>
      <c r="P27" s="20" t="str">
        <f>IF(P26="QUALIFIED FOR 360 PROGRAM",P23,"NOT QUALIFIED")</f>
        <v>QUALIFIED FOR PC1</v>
      </c>
      <c r="Q27" s="64"/>
    </row>
    <row r="28" spans="1:17" x14ac:dyDescent="0.2">
      <c r="A28" s="16" t="s">
        <v>24</v>
      </c>
      <c r="B28" s="49">
        <v>12</v>
      </c>
      <c r="C28" s="50" t="s">
        <v>10</v>
      </c>
      <c r="D28" s="1"/>
      <c r="E28" s="42">
        <v>142</v>
      </c>
      <c r="F28" s="47">
        <f t="shared" si="3"/>
        <v>1704</v>
      </c>
      <c r="G28" s="76"/>
      <c r="H28" s="37">
        <f t="shared" si="2"/>
        <v>0</v>
      </c>
      <c r="L28" s="19"/>
      <c r="Q28" s="64"/>
    </row>
    <row r="29" spans="1:17" x14ac:dyDescent="0.2">
      <c r="A29" s="16" t="s">
        <v>25</v>
      </c>
      <c r="B29" s="49">
        <v>12</v>
      </c>
      <c r="C29" s="50" t="s">
        <v>10</v>
      </c>
      <c r="D29" s="1"/>
      <c r="E29" s="42">
        <v>242</v>
      </c>
      <c r="F29" s="47">
        <f t="shared" si="3"/>
        <v>2904</v>
      </c>
      <c r="G29" s="76"/>
      <c r="H29" s="37">
        <f t="shared" si="2"/>
        <v>0</v>
      </c>
      <c r="L29" s="19"/>
      <c r="M29" s="20" t="s">
        <v>85</v>
      </c>
      <c r="Q29" s="64"/>
    </row>
    <row r="30" spans="1:17" x14ac:dyDescent="0.2">
      <c r="A30" s="16" t="s">
        <v>26</v>
      </c>
      <c r="B30" s="49">
        <v>12</v>
      </c>
      <c r="C30" s="50" t="s">
        <v>10</v>
      </c>
      <c r="D30" s="1"/>
      <c r="E30" s="42">
        <v>210</v>
      </c>
      <c r="F30" s="47">
        <f t="shared" si="3"/>
        <v>2520</v>
      </c>
      <c r="G30" s="76"/>
      <c r="H30" s="37">
        <f t="shared" si="2"/>
        <v>0</v>
      </c>
      <c r="L30" s="19"/>
      <c r="M30" s="65" t="s">
        <v>87</v>
      </c>
      <c r="Q30" s="64"/>
    </row>
    <row r="31" spans="1:17" ht="17" thickBot="1" x14ac:dyDescent="0.25">
      <c r="A31" s="16" t="s">
        <v>27</v>
      </c>
      <c r="B31" s="49">
        <v>12</v>
      </c>
      <c r="C31" s="50" t="s">
        <v>10</v>
      </c>
      <c r="D31" s="1"/>
      <c r="E31" s="42">
        <v>189</v>
      </c>
      <c r="F31" s="47">
        <f t="shared" si="3"/>
        <v>2268</v>
      </c>
      <c r="G31" s="76"/>
      <c r="H31" s="37">
        <f t="shared" si="2"/>
        <v>0</v>
      </c>
      <c r="L31" s="21"/>
      <c r="M31" s="22"/>
      <c r="N31" s="22"/>
      <c r="O31" s="22"/>
      <c r="P31" s="22"/>
      <c r="Q31" s="66"/>
    </row>
    <row r="32" spans="1:17" x14ac:dyDescent="0.2">
      <c r="A32" s="16" t="s">
        <v>28</v>
      </c>
      <c r="B32" s="49">
        <v>6</v>
      </c>
      <c r="C32" s="50" t="s">
        <v>10</v>
      </c>
      <c r="D32" s="1"/>
      <c r="E32" s="42">
        <v>830</v>
      </c>
      <c r="F32" s="47">
        <f t="shared" si="3"/>
        <v>4980</v>
      </c>
      <c r="G32" s="76"/>
      <c r="H32" s="37">
        <f t="shared" si="2"/>
        <v>0</v>
      </c>
    </row>
    <row r="33" spans="1:8" x14ac:dyDescent="0.2">
      <c r="A33" s="16" t="s">
        <v>29</v>
      </c>
      <c r="B33" s="49">
        <v>12</v>
      </c>
      <c r="C33" s="50" t="s">
        <v>10</v>
      </c>
      <c r="D33" s="1"/>
      <c r="E33" s="42">
        <v>242</v>
      </c>
      <c r="F33" s="47">
        <f t="shared" si="3"/>
        <v>2904</v>
      </c>
      <c r="G33" s="76"/>
      <c r="H33" s="37">
        <f t="shared" si="2"/>
        <v>0</v>
      </c>
    </row>
    <row r="34" spans="1:8" x14ac:dyDescent="0.2">
      <c r="A34" s="16" t="s">
        <v>30</v>
      </c>
      <c r="B34" s="49">
        <v>12</v>
      </c>
      <c r="C34" s="50" t="s">
        <v>10</v>
      </c>
      <c r="D34" s="1"/>
      <c r="E34" s="42">
        <v>142</v>
      </c>
      <c r="F34" s="47">
        <f t="shared" si="3"/>
        <v>1704</v>
      </c>
      <c r="G34" s="76"/>
      <c r="H34" s="37">
        <f t="shared" si="2"/>
        <v>0</v>
      </c>
    </row>
    <row r="35" spans="1:8" x14ac:dyDescent="0.2">
      <c r="A35" s="16" t="s">
        <v>31</v>
      </c>
      <c r="B35" s="49">
        <v>12</v>
      </c>
      <c r="C35" s="50" t="s">
        <v>10</v>
      </c>
      <c r="D35" s="1"/>
      <c r="E35" s="42">
        <v>142</v>
      </c>
      <c r="F35" s="47">
        <f t="shared" si="3"/>
        <v>1704</v>
      </c>
      <c r="G35" s="76"/>
      <c r="H35" s="37">
        <f t="shared" si="2"/>
        <v>0</v>
      </c>
    </row>
    <row r="36" spans="1:8" x14ac:dyDescent="0.2">
      <c r="A36" s="16" t="s">
        <v>32</v>
      </c>
      <c r="B36" s="49">
        <v>12</v>
      </c>
      <c r="C36" s="50" t="s">
        <v>10</v>
      </c>
      <c r="D36" s="1"/>
      <c r="E36" s="42">
        <v>1187</v>
      </c>
      <c r="F36" s="47">
        <f t="shared" si="3"/>
        <v>14244</v>
      </c>
      <c r="G36" s="76"/>
      <c r="H36" s="37">
        <f t="shared" si="2"/>
        <v>0</v>
      </c>
    </row>
    <row r="37" spans="1:8" x14ac:dyDescent="0.2">
      <c r="A37" s="16" t="s">
        <v>33</v>
      </c>
      <c r="B37" s="49">
        <v>12</v>
      </c>
      <c r="C37" s="50" t="s">
        <v>10</v>
      </c>
      <c r="D37" s="1"/>
      <c r="E37" s="42">
        <v>153</v>
      </c>
      <c r="F37" s="47">
        <f t="shared" si="3"/>
        <v>1836</v>
      </c>
      <c r="G37" s="76"/>
      <c r="H37" s="37">
        <f t="shared" si="2"/>
        <v>0</v>
      </c>
    </row>
    <row r="38" spans="1:8" x14ac:dyDescent="0.2">
      <c r="A38" s="16" t="s">
        <v>34</v>
      </c>
      <c r="B38" s="49">
        <v>12</v>
      </c>
      <c r="C38" s="50" t="s">
        <v>10</v>
      </c>
      <c r="D38" s="1"/>
      <c r="E38" s="42">
        <v>132</v>
      </c>
      <c r="F38" s="47">
        <f t="shared" si="3"/>
        <v>1584</v>
      </c>
      <c r="G38" s="76"/>
      <c r="H38" s="37">
        <f t="shared" si="2"/>
        <v>0</v>
      </c>
    </row>
    <row r="39" spans="1:8" x14ac:dyDescent="0.2">
      <c r="A39" s="16"/>
      <c r="B39" s="49"/>
      <c r="C39" s="50"/>
      <c r="D39" s="1"/>
      <c r="E39" s="42"/>
      <c r="F39" s="47"/>
      <c r="G39" s="41"/>
      <c r="H39" s="37"/>
    </row>
    <row r="40" spans="1:8" x14ac:dyDescent="0.2">
      <c r="A40" s="33" t="s">
        <v>70</v>
      </c>
      <c r="B40" s="49"/>
      <c r="C40" s="50"/>
      <c r="D40" s="1"/>
      <c r="E40" s="42"/>
      <c r="F40" s="35"/>
      <c r="G40" s="41"/>
      <c r="H40" s="37"/>
    </row>
    <row r="41" spans="1:8" x14ac:dyDescent="0.2">
      <c r="A41" s="54" t="s">
        <v>67</v>
      </c>
      <c r="B41" s="49">
        <v>6</v>
      </c>
      <c r="C41" s="50" t="s">
        <v>10</v>
      </c>
      <c r="D41" s="1"/>
      <c r="E41" s="42">
        <v>1575</v>
      </c>
      <c r="F41" s="47">
        <f t="shared" ref="F41:F43" si="4">E41*B41</f>
        <v>9450</v>
      </c>
      <c r="G41" s="38"/>
      <c r="H41" s="37">
        <f t="shared" ref="H41:H43" si="5">G41*F41</f>
        <v>0</v>
      </c>
    </row>
    <row r="42" spans="1:8" x14ac:dyDescent="0.2">
      <c r="A42" s="54" t="s">
        <v>68</v>
      </c>
      <c r="B42" s="49">
        <v>6</v>
      </c>
      <c r="C42" s="50" t="s">
        <v>10</v>
      </c>
      <c r="D42" s="1"/>
      <c r="E42" s="42">
        <v>1500</v>
      </c>
      <c r="F42" s="47">
        <f t="shared" si="4"/>
        <v>9000</v>
      </c>
      <c r="G42" s="76"/>
      <c r="H42" s="37">
        <f t="shared" si="5"/>
        <v>0</v>
      </c>
    </row>
    <row r="43" spans="1:8" x14ac:dyDescent="0.2">
      <c r="A43" s="54" t="s">
        <v>69</v>
      </c>
      <c r="B43" s="49">
        <v>6</v>
      </c>
      <c r="C43" s="50" t="s">
        <v>10</v>
      </c>
      <c r="D43" s="1"/>
      <c r="E43" s="42">
        <v>1050</v>
      </c>
      <c r="F43" s="47">
        <f t="shared" si="4"/>
        <v>6300</v>
      </c>
      <c r="G43" s="76"/>
      <c r="H43" s="37">
        <f t="shared" si="5"/>
        <v>0</v>
      </c>
    </row>
    <row r="44" spans="1:8" x14ac:dyDescent="0.2">
      <c r="A44" s="17"/>
      <c r="B44" s="49"/>
      <c r="C44" s="39"/>
      <c r="D44" s="1"/>
      <c r="E44" s="34"/>
      <c r="F44" s="47"/>
      <c r="G44" s="40"/>
      <c r="H44" s="37"/>
    </row>
    <row r="45" spans="1:8" x14ac:dyDescent="0.2">
      <c r="A45" s="18" t="s">
        <v>35</v>
      </c>
      <c r="B45" s="49"/>
      <c r="C45" s="39"/>
      <c r="D45" s="1"/>
      <c r="E45" s="34"/>
      <c r="F45" s="47"/>
      <c r="G45" s="40"/>
      <c r="H45" s="37"/>
    </row>
    <row r="46" spans="1:8" x14ac:dyDescent="0.2">
      <c r="A46" s="16" t="s">
        <v>36</v>
      </c>
      <c r="B46" s="49">
        <v>40</v>
      </c>
      <c r="C46" s="50" t="s">
        <v>37</v>
      </c>
      <c r="D46" s="1"/>
      <c r="E46" s="42">
        <v>84</v>
      </c>
      <c r="F46" s="47">
        <f t="shared" ref="F46:F51" si="6">E46*B46</f>
        <v>3360</v>
      </c>
      <c r="G46" s="38">
        <v>1</v>
      </c>
      <c r="H46" s="37">
        <f t="shared" ref="H46:H51" si="7">G46*F46</f>
        <v>3360</v>
      </c>
    </row>
    <row r="47" spans="1:8" x14ac:dyDescent="0.2">
      <c r="A47" s="16" t="s">
        <v>38</v>
      </c>
      <c r="B47" s="49">
        <v>450</v>
      </c>
      <c r="C47" s="50" t="s">
        <v>37</v>
      </c>
      <c r="D47" s="1"/>
      <c r="E47" s="42">
        <v>9</v>
      </c>
      <c r="F47" s="47">
        <f t="shared" si="6"/>
        <v>4050</v>
      </c>
      <c r="G47" s="76">
        <v>1</v>
      </c>
      <c r="H47" s="37">
        <f t="shared" si="7"/>
        <v>4050</v>
      </c>
    </row>
    <row r="48" spans="1:8" x14ac:dyDescent="0.2">
      <c r="A48" s="16" t="s">
        <v>39</v>
      </c>
      <c r="B48" s="49">
        <v>500</v>
      </c>
      <c r="C48" s="50" t="s">
        <v>37</v>
      </c>
      <c r="D48" s="1"/>
      <c r="E48" s="42">
        <v>8</v>
      </c>
      <c r="F48" s="47">
        <f t="shared" si="6"/>
        <v>4000</v>
      </c>
      <c r="G48" s="76">
        <v>1</v>
      </c>
      <c r="H48" s="37">
        <f t="shared" si="7"/>
        <v>4000</v>
      </c>
    </row>
    <row r="49" spans="1:16" x14ac:dyDescent="0.2">
      <c r="A49" s="16" t="s">
        <v>40</v>
      </c>
      <c r="B49" s="49">
        <v>12</v>
      </c>
      <c r="C49" s="50" t="s">
        <v>41</v>
      </c>
      <c r="D49" s="1"/>
      <c r="E49" s="42">
        <v>94</v>
      </c>
      <c r="F49" s="47">
        <f t="shared" si="6"/>
        <v>1128</v>
      </c>
      <c r="G49" s="76"/>
      <c r="H49" s="37">
        <f t="shared" si="7"/>
        <v>0</v>
      </c>
    </row>
    <row r="50" spans="1:16" x14ac:dyDescent="0.2">
      <c r="A50" s="16" t="s">
        <v>42</v>
      </c>
      <c r="B50" s="49">
        <v>6</v>
      </c>
      <c r="C50" s="50" t="s">
        <v>1</v>
      </c>
      <c r="D50" s="1"/>
      <c r="E50" s="42">
        <v>588</v>
      </c>
      <c r="F50" s="47">
        <f t="shared" si="6"/>
        <v>3528</v>
      </c>
      <c r="G50" s="76"/>
      <c r="H50" s="37">
        <f t="shared" si="7"/>
        <v>0</v>
      </c>
    </row>
    <row r="51" spans="1:16" x14ac:dyDescent="0.2">
      <c r="A51" s="13" t="s">
        <v>43</v>
      </c>
      <c r="B51" s="49">
        <v>50</v>
      </c>
      <c r="C51" s="50" t="s">
        <v>37</v>
      </c>
      <c r="D51" s="1"/>
      <c r="E51" s="42">
        <v>7</v>
      </c>
      <c r="F51" s="47">
        <f t="shared" si="6"/>
        <v>350</v>
      </c>
      <c r="G51" s="76"/>
      <c r="H51" s="37">
        <f t="shared" si="7"/>
        <v>0</v>
      </c>
    </row>
    <row r="52" spans="1:16" x14ac:dyDescent="0.2">
      <c r="A52" s="19"/>
      <c r="B52" s="43"/>
      <c r="C52" s="43"/>
      <c r="E52" s="42"/>
      <c r="F52" s="48"/>
      <c r="G52" s="40"/>
      <c r="H52" s="37"/>
    </row>
    <row r="53" spans="1:16" x14ac:dyDescent="0.2">
      <c r="A53" s="19"/>
      <c r="B53" s="43"/>
      <c r="C53" s="43"/>
      <c r="E53" s="42"/>
      <c r="F53" s="48"/>
      <c r="G53" s="40"/>
      <c r="H53" s="37"/>
    </row>
    <row r="54" spans="1:16" s="32" customFormat="1" x14ac:dyDescent="0.2">
      <c r="A54" s="15" t="s">
        <v>88</v>
      </c>
      <c r="B54" s="45"/>
      <c r="C54" s="45"/>
      <c r="E54" s="34"/>
      <c r="F54" s="55"/>
      <c r="G54" s="45"/>
      <c r="H54" s="46"/>
      <c r="I54" s="1"/>
      <c r="J54" s="1"/>
      <c r="K54" s="1"/>
      <c r="M54" s="20"/>
      <c r="N54" s="20"/>
      <c r="O54" s="20"/>
      <c r="P54" s="20"/>
    </row>
    <row r="55" spans="1:16" s="32" customFormat="1" ht="15" x14ac:dyDescent="0.2">
      <c r="A55" s="13" t="s">
        <v>89</v>
      </c>
      <c r="B55" s="49">
        <v>1</v>
      </c>
      <c r="C55" s="50" t="s">
        <v>76</v>
      </c>
      <c r="D55" s="1"/>
      <c r="E55" s="42">
        <v>0</v>
      </c>
      <c r="F55" s="47">
        <v>22580</v>
      </c>
      <c r="G55" s="38">
        <v>2</v>
      </c>
      <c r="H55" s="37">
        <f t="shared" ref="H55:H56" si="8">G55*F55</f>
        <v>45160</v>
      </c>
    </row>
    <row r="56" spans="1:16" s="32" customFormat="1" ht="15" x14ac:dyDescent="0.2">
      <c r="A56" s="13" t="s">
        <v>90</v>
      </c>
      <c r="B56" s="49">
        <v>1</v>
      </c>
      <c r="C56" s="50" t="s">
        <v>76</v>
      </c>
      <c r="D56" s="1"/>
      <c r="E56" s="42">
        <v>0</v>
      </c>
      <c r="F56" s="47">
        <v>8190</v>
      </c>
      <c r="G56" s="76">
        <v>1</v>
      </c>
      <c r="H56" s="37">
        <f t="shared" si="8"/>
        <v>8190</v>
      </c>
    </row>
    <row r="57" spans="1:16" s="32" customFormat="1" ht="15" x14ac:dyDescent="0.2">
      <c r="A57" s="14"/>
      <c r="B57" s="45"/>
      <c r="C57" s="45"/>
      <c r="E57" s="34"/>
      <c r="F57" s="55"/>
      <c r="G57" s="45"/>
      <c r="H57" s="46"/>
    </row>
    <row r="58" spans="1:16" s="32" customFormat="1" ht="15" x14ac:dyDescent="0.2">
      <c r="A58" s="14"/>
      <c r="B58" s="45"/>
      <c r="C58" s="45"/>
      <c r="E58" s="34"/>
      <c r="F58" s="55"/>
      <c r="G58" s="45"/>
      <c r="H58" s="46"/>
    </row>
    <row r="59" spans="1:16" x14ac:dyDescent="0.2">
      <c r="A59" s="15" t="s">
        <v>65</v>
      </c>
      <c r="B59" s="50"/>
      <c r="C59" s="49"/>
      <c r="D59" s="2"/>
      <c r="E59" s="34"/>
      <c r="F59" s="47"/>
      <c r="G59" s="39"/>
      <c r="H59" s="44"/>
      <c r="M59" s="32"/>
      <c r="N59" s="32"/>
      <c r="O59" s="32"/>
      <c r="P59" s="32"/>
    </row>
    <row r="60" spans="1:16" x14ac:dyDescent="0.2">
      <c r="A60" s="30" t="s">
        <v>54</v>
      </c>
      <c r="B60" s="51"/>
      <c r="C60" s="49"/>
      <c r="D60" s="2"/>
      <c r="E60" s="34"/>
      <c r="F60" s="47"/>
      <c r="G60" s="39"/>
      <c r="H60" s="44"/>
    </row>
    <row r="61" spans="1:16" x14ac:dyDescent="0.2">
      <c r="A61" s="31" t="s">
        <v>55</v>
      </c>
      <c r="B61" s="49">
        <v>10</v>
      </c>
      <c r="C61" s="50" t="s">
        <v>56</v>
      </c>
      <c r="D61" s="1"/>
      <c r="E61" s="34">
        <v>1145</v>
      </c>
      <c r="F61" s="47">
        <f t="shared" ref="F61:F62" si="9">E61*B61</f>
        <v>11450</v>
      </c>
      <c r="G61" s="38"/>
      <c r="H61" s="37">
        <f t="shared" ref="H61:H68" si="10">G61*F61</f>
        <v>0</v>
      </c>
    </row>
    <row r="62" spans="1:16" x14ac:dyDescent="0.2">
      <c r="A62" s="31" t="s">
        <v>57</v>
      </c>
      <c r="B62" s="49">
        <v>5</v>
      </c>
      <c r="C62" s="50" t="s">
        <v>56</v>
      </c>
      <c r="D62" s="1"/>
      <c r="E62" s="34">
        <v>1602</v>
      </c>
      <c r="F62" s="47">
        <f t="shared" si="9"/>
        <v>8010</v>
      </c>
      <c r="G62" s="76"/>
      <c r="H62" s="37">
        <f t="shared" si="10"/>
        <v>0</v>
      </c>
    </row>
    <row r="63" spans="1:16" x14ac:dyDescent="0.2">
      <c r="A63" s="30" t="s">
        <v>58</v>
      </c>
      <c r="B63" s="49"/>
      <c r="C63" s="50"/>
      <c r="D63" s="1"/>
      <c r="E63" s="34"/>
      <c r="F63" s="47"/>
      <c r="G63" s="41"/>
      <c r="H63" s="37"/>
    </row>
    <row r="64" spans="1:16" x14ac:dyDescent="0.2">
      <c r="A64" s="31" t="s">
        <v>59</v>
      </c>
      <c r="B64" s="49">
        <v>5</v>
      </c>
      <c r="C64" s="50" t="s">
        <v>56</v>
      </c>
      <c r="D64" s="1"/>
      <c r="E64" s="34">
        <v>900</v>
      </c>
      <c r="F64" s="47">
        <f t="shared" ref="F64:F68" si="11">E64*B64</f>
        <v>4500</v>
      </c>
      <c r="G64" s="38">
        <v>3</v>
      </c>
      <c r="H64" s="37">
        <f t="shared" si="10"/>
        <v>13500</v>
      </c>
    </row>
    <row r="65" spans="1:9" x14ac:dyDescent="0.2">
      <c r="A65" s="31" t="s">
        <v>59</v>
      </c>
      <c r="B65" s="49">
        <v>15</v>
      </c>
      <c r="C65" s="50" t="s">
        <v>56</v>
      </c>
      <c r="D65" s="1"/>
      <c r="E65" s="34">
        <v>873</v>
      </c>
      <c r="F65" s="47">
        <f t="shared" si="11"/>
        <v>13095</v>
      </c>
      <c r="G65" s="76"/>
      <c r="H65" s="37">
        <f t="shared" si="10"/>
        <v>0</v>
      </c>
    </row>
    <row r="66" spans="1:9" x14ac:dyDescent="0.2">
      <c r="A66" s="31" t="s">
        <v>60</v>
      </c>
      <c r="B66" s="49">
        <v>10</v>
      </c>
      <c r="C66" s="50" t="s">
        <v>56</v>
      </c>
      <c r="D66" s="1"/>
      <c r="E66" s="34">
        <v>777</v>
      </c>
      <c r="F66" s="47">
        <f t="shared" si="11"/>
        <v>7770</v>
      </c>
      <c r="G66" s="76"/>
      <c r="H66" s="37">
        <f t="shared" si="10"/>
        <v>0</v>
      </c>
    </row>
    <row r="67" spans="1:9" x14ac:dyDescent="0.2">
      <c r="A67" s="31" t="s">
        <v>61</v>
      </c>
      <c r="B67" s="49">
        <v>5</v>
      </c>
      <c r="C67" s="50" t="s">
        <v>56</v>
      </c>
      <c r="D67" s="1"/>
      <c r="E67" s="34">
        <v>862</v>
      </c>
      <c r="F67" s="47">
        <f t="shared" si="11"/>
        <v>4310</v>
      </c>
      <c r="G67" s="76"/>
      <c r="H67" s="37">
        <f t="shared" si="10"/>
        <v>0</v>
      </c>
    </row>
    <row r="68" spans="1:9" x14ac:dyDescent="0.2">
      <c r="A68" s="31" t="s">
        <v>62</v>
      </c>
      <c r="B68" s="49">
        <v>5</v>
      </c>
      <c r="C68" s="50" t="s">
        <v>56</v>
      </c>
      <c r="D68" s="1"/>
      <c r="E68" s="34">
        <v>420</v>
      </c>
      <c r="F68" s="47">
        <f t="shared" si="11"/>
        <v>2100</v>
      </c>
      <c r="G68" s="76"/>
      <c r="H68" s="37">
        <f t="shared" si="10"/>
        <v>0</v>
      </c>
    </row>
    <row r="69" spans="1:9" x14ac:dyDescent="0.2">
      <c r="A69" s="30" t="s">
        <v>63</v>
      </c>
      <c r="B69" s="49"/>
      <c r="C69" s="50"/>
      <c r="D69" s="1"/>
      <c r="E69" s="34"/>
      <c r="F69" s="47"/>
      <c r="G69" s="45"/>
      <c r="H69" s="46"/>
    </row>
    <row r="70" spans="1:9" x14ac:dyDescent="0.2">
      <c r="A70" s="31" t="s">
        <v>64</v>
      </c>
      <c r="B70" s="49">
        <v>15</v>
      </c>
      <c r="C70" s="50" t="s">
        <v>56</v>
      </c>
      <c r="D70" s="1"/>
      <c r="E70" s="34">
        <v>1260</v>
      </c>
      <c r="F70" s="47">
        <f t="shared" ref="F70" si="12">E70*B70</f>
        <v>18900</v>
      </c>
      <c r="G70" s="38"/>
      <c r="H70" s="37">
        <f t="shared" ref="H70" si="13">G70*F70</f>
        <v>0</v>
      </c>
    </row>
    <row r="71" spans="1:9" x14ac:dyDescent="0.2">
      <c r="A71" s="19"/>
      <c r="E71" s="43"/>
      <c r="F71" s="43"/>
      <c r="G71" s="40"/>
      <c r="H71" s="37"/>
    </row>
    <row r="72" spans="1:9" x14ac:dyDescent="0.2">
      <c r="A72" s="19"/>
      <c r="E72" s="43"/>
      <c r="F72" s="43"/>
      <c r="G72" s="40"/>
      <c r="H72" s="37"/>
    </row>
    <row r="73" spans="1:9" ht="20" thickBot="1" x14ac:dyDescent="0.3">
      <c r="A73" s="19"/>
      <c r="E73" s="56" t="s">
        <v>52</v>
      </c>
      <c r="F73" s="57"/>
      <c r="G73" s="58"/>
      <c r="H73" s="59">
        <f>SUM(H4:H11,H14:H38,H46:H51, H61:H62, H64:H68, H70, H55:H56, H41:H43)</f>
        <v>166496</v>
      </c>
      <c r="I73" s="71"/>
    </row>
    <row r="74" spans="1:9" ht="18" thickTop="1" thickBot="1" x14ac:dyDescent="0.25">
      <c r="A74" s="21"/>
      <c r="B74" s="22"/>
      <c r="C74" s="22"/>
      <c r="D74" s="22"/>
      <c r="E74" s="22"/>
      <c r="F74" s="22"/>
      <c r="G74" s="23"/>
      <c r="H74" s="26"/>
    </row>
  </sheetData>
  <mergeCells count="3">
    <mergeCell ref="G2:H2"/>
    <mergeCell ref="O19:O20"/>
    <mergeCell ref="P19:P20"/>
  </mergeCells>
  <conditionalFormatting sqref="P21:P25">
    <cfRule type="containsText" dxfId="13" priority="15" operator="containsText" text="QUALIFIED">
      <formula>NOT(ISERROR(SEARCH("QUALIFIED",P21)))</formula>
    </cfRule>
  </conditionalFormatting>
  <conditionalFormatting sqref="P21">
    <cfRule type="containsText" dxfId="12" priority="14" operator="containsText" text="NOT QUALIFIED">
      <formula>NOT(ISERROR(SEARCH("NOT QUALIFIED",P21)))</formula>
    </cfRule>
  </conditionalFormatting>
  <conditionalFormatting sqref="P22">
    <cfRule type="containsText" dxfId="11" priority="13" operator="containsText" text="NOT QUALIFIED">
      <formula>NOT(ISERROR(SEARCH("NOT QUALIFIED",P22)))</formula>
    </cfRule>
  </conditionalFormatting>
  <conditionalFormatting sqref="P23">
    <cfRule type="containsText" dxfId="10" priority="1" operator="containsText" text="NOT QUALIFIED">
      <formula>NOT(ISERROR(SEARCH("NOT QUALIFIED",P23)))</formula>
    </cfRule>
    <cfRule type="colorScale" priority="2">
      <colorScale>
        <cfvo type="min"/>
        <cfvo type="max"/>
        <color rgb="FFFF7128"/>
        <color rgb="FFFFEF9C"/>
      </colorScale>
    </cfRule>
    <cfRule type="containsText" dxfId="9" priority="11" operator="containsText" text="QUALIFIED FOR PDX">
      <formula>NOT(ISERROR(SEARCH("QUALIFIED FOR PDX",P23)))</formula>
    </cfRule>
    <cfRule type="containsText" dxfId="8" priority="12" operator="containsText" text="QUALIFIED FOR PC1">
      <formula>NOT(ISERROR(SEARCH("QUALIFIED FOR PC1",P23)))</formula>
    </cfRule>
  </conditionalFormatting>
  <conditionalFormatting sqref="P22">
    <cfRule type="containsText" dxfId="7" priority="9" operator="containsText" text="QUALIFIED FOR PDX">
      <formula>NOT(ISERROR(SEARCH("QUALIFIED FOR PDX",P22)))</formula>
    </cfRule>
    <cfRule type="containsText" dxfId="6" priority="10" operator="containsText" text="QUALIFIED FOR PC1">
      <formula>NOT(ISERROR(SEARCH("QUALIFIED FOR PC1",P22)))</formula>
    </cfRule>
  </conditionalFormatting>
  <conditionalFormatting sqref="P24:P25">
    <cfRule type="containsText" dxfId="5" priority="6" operator="containsText" text="NOT QUALIFIED">
      <formula>NOT(ISERROR(SEARCH("NOT QUALIFIED",P24)))</formula>
    </cfRule>
    <cfRule type="containsText" dxfId="4" priority="7" operator="containsText" text="QUALIFIED FOR PDX">
      <formula>NOT(ISERROR(SEARCH("QUALIFIED FOR PDX",P24)))</formula>
    </cfRule>
    <cfRule type="containsText" dxfId="3" priority="8" operator="containsText" text="QUALIFIED FOR PC1">
      <formula>NOT(ISERROR(SEARCH("QUALIFIED FOR PC1",P24)))</formula>
    </cfRule>
  </conditionalFormatting>
  <conditionalFormatting sqref="P27">
    <cfRule type="containsText" dxfId="2" priority="5" operator="containsText" text="QUALIFIED">
      <formula>NOT(ISERROR(SEARCH("QUALIFIED",P27)))</formula>
    </cfRule>
  </conditionalFormatting>
  <conditionalFormatting sqref="P27">
    <cfRule type="containsText" dxfId="1" priority="3" operator="containsText" text="QUALIFIED FOR PDX">
      <formula>NOT(ISERROR(SEARCH("QUALIFIED FOR PDX",P27)))</formula>
    </cfRule>
    <cfRule type="containsText" dxfId="0" priority="4" operator="containsText" text="QUALIFIED FOR PC1">
      <formula>NOT(ISERROR(SEARCH("QUALIFIED FOR PC1",P27)))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PC1</vt:lpstr>
      <vt:lpstr>PDX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Len Paus</cp:lastModifiedBy>
  <dcterms:created xsi:type="dcterms:W3CDTF">2018-08-08T01:28:39Z</dcterms:created>
  <dcterms:modified xsi:type="dcterms:W3CDTF">2022-08-13T10:19:49Z</dcterms:modified>
</cp:coreProperties>
</file>